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SIMPLvolumes" sheetId="2" r:id="rId5"/>
    <sheet state="hidden" name="PRODUCTION LIST VOLUMES" sheetId="3" r:id="rId6"/>
    <sheet state="hidden" name="PACKING LIST" sheetId="4" r:id="rId7"/>
    <sheet state="hidden" name="PAKIRANJE " sheetId="5" r:id="rId8"/>
    <sheet state="hidden" name="sum simpl" sheetId="6" r:id="rId9"/>
  </sheets>
  <definedNames>
    <definedName hidden="1" localSheetId="1" name="_xlnm._FilterDatabase">SIMPLvolumes!$AN$7:$AO$152</definedName>
    <definedName hidden="1" localSheetId="2" name="_xlnm._FilterDatabase">'PRODUCTION LIST VOLUMES'!$O$5:$O$149</definedName>
    <definedName hidden="1" localSheetId="3" name="_xlnm._FilterDatabase">'PACKING LIST'!$A$2:$Q$150</definedName>
  </definedNames>
  <calcPr/>
  <extLst>
    <ext uri="GoogleSheetsCustomDataVersion1">
      <go:sheetsCustomData xmlns:go="http://customooxmlschemas.google.com/" r:id="rId10" roundtripDataSignature="AMtx7mgTD1U/JZeoQB7WG6Jiku0ZVcgW1w=="/>
    </ext>
  </extLst>
</workbook>
</file>

<file path=xl/sharedStrings.xml><?xml version="1.0" encoding="utf-8"?>
<sst xmlns="http://schemas.openxmlformats.org/spreadsheetml/2006/main" count="607" uniqueCount="421">
  <si>
    <t>order list: March 2022</t>
  </si>
  <si>
    <t xml:space="preserve"> </t>
  </si>
  <si>
    <t>Costumer:</t>
  </si>
  <si>
    <t xml:space="preserve">360LINE D.O.O.         BAČ 49A                       SI- 6253 KNEŽAK     VAT: SI32177330    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</si>
  <si>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</si>
  <si>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</si>
  <si>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</si>
  <si>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</si>
  <si>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</si>
  <si>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</si>
  <si>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</si>
  <si>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SIMPL WOODEN VOLUMES</t>
  </si>
  <si>
    <t xml:space="preserve">SUM without vat </t>
  </si>
  <si>
    <t>SUM wtihout vat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</si>
  <si>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</si>
  <si>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</si>
  <si>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</si>
  <si>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</si>
  <si>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</si>
  <si>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</si>
  <si>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</si>
  <si>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</si>
  <si>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Sum SETS</t>
  </si>
  <si>
    <t>SUM kg</t>
  </si>
  <si>
    <t>KG</t>
  </si>
  <si>
    <t>NEW</t>
  </si>
  <si>
    <t>SUM of pieces:</t>
  </si>
  <si>
    <t xml:space="preserve">Sum volumes by colour: </t>
  </si>
  <si>
    <t>SUM:</t>
  </si>
  <si>
    <t>#</t>
  </si>
  <si>
    <t>kg</t>
  </si>
  <si>
    <t>sum kg</t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</si>
  <si>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</si>
  <si>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</si>
  <si>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</si>
  <si>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</si>
  <si>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</si>
  <si>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</si>
  <si>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</si>
  <si>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</si>
  <si>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</si>
  <si>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</si>
  <si>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</si>
  <si>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</si>
  <si>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</si>
  <si>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norma</t>
  </si>
  <si>
    <t>Size</t>
  </si>
  <si>
    <t>Dimensions</t>
  </si>
  <si>
    <t>Nr. of pcs.</t>
  </si>
  <si>
    <t>T-nuts</t>
  </si>
  <si>
    <r>
      <rPr>
        <rFont val="ar techni"/>
        <color rgb="FFF2F2F2"/>
        <sz val="12.0"/>
      </rPr>
      <t xml:space="preserve">BLACK      </t>
    </r>
    <r>
      <rPr>
        <rFont val="AR Techni"/>
        <color rgb="FFF2F2F2"/>
        <sz val="10.0"/>
      </rPr>
      <t>RAL 9005</t>
    </r>
  </si>
  <si>
    <t>WHITE</t>
  </si>
  <si>
    <r>
      <rPr>
        <rFont val="ar techni"/>
        <color theme="1"/>
        <sz val="12.0"/>
      </rPr>
      <t xml:space="preserve">RED          </t>
    </r>
    <r>
      <rPr>
        <rFont val="AR Techni"/>
        <color theme="1"/>
        <sz val="10.0"/>
      </rPr>
      <t xml:space="preserve">RAL 3000 </t>
    </r>
  </si>
  <si>
    <r>
      <rPr>
        <rFont val="ar techni"/>
        <color theme="1"/>
        <sz val="12.0"/>
      </rPr>
      <t xml:space="preserve">YELLOW   </t>
    </r>
    <r>
      <rPr>
        <rFont val="AR Techni"/>
        <color theme="1"/>
        <sz val="10.0"/>
      </rPr>
      <t>RAL 1018</t>
    </r>
    <r>
      <rPr>
        <rFont val="AR Techni"/>
        <color theme="1"/>
        <sz val="12.0"/>
      </rPr>
      <t xml:space="preserve"> </t>
    </r>
  </si>
  <si>
    <r>
      <rPr>
        <rFont val="ar techni"/>
        <color theme="1"/>
        <sz val="12.0"/>
      </rPr>
      <t xml:space="preserve">BLUE         </t>
    </r>
    <r>
      <rPr>
        <rFont val="AR Techni"/>
        <color theme="1"/>
        <sz val="10.0"/>
      </rPr>
      <t>RAL 5015</t>
    </r>
  </si>
  <si>
    <r>
      <rPr>
        <rFont val="ar techni"/>
        <color theme="1"/>
        <sz val="12.0"/>
      </rPr>
      <t xml:space="preserve">GREEN    </t>
    </r>
    <r>
      <rPr>
        <rFont val="AR Techni"/>
        <color theme="1"/>
        <sz val="10.0"/>
      </rPr>
      <t>RAL 6018</t>
    </r>
  </si>
  <si>
    <r>
      <rPr>
        <rFont val="ar techni"/>
        <color theme="1"/>
        <sz val="12.0"/>
      </rPr>
      <t xml:space="preserve">ORANGE </t>
    </r>
    <r>
      <rPr>
        <rFont val="AR Techni"/>
        <color theme="1"/>
        <sz val="10.0"/>
      </rPr>
      <t>RAL 1033</t>
    </r>
  </si>
  <si>
    <r>
      <rPr>
        <rFont val="Calibri"/>
        <b/>
        <color theme="1"/>
        <sz val="10.0"/>
      </rPr>
      <t>DEEP ORANGE</t>
    </r>
    <r>
      <rPr>
        <rFont val="Calibri"/>
        <color theme="1"/>
        <sz val="10.0"/>
      </rPr>
      <t xml:space="preserve">          RAL 2011</t>
    </r>
  </si>
  <si>
    <r>
      <rPr>
        <rFont val="ar techni"/>
        <color theme="1"/>
        <sz val="12.0"/>
      </rPr>
      <t xml:space="preserve">PINK       </t>
    </r>
    <r>
      <rPr>
        <rFont val="AR Techni"/>
        <color theme="1"/>
        <sz val="10.0"/>
      </rPr>
      <t xml:space="preserve">  RAL 4003</t>
    </r>
  </si>
  <si>
    <r>
      <rPr>
        <rFont val="ar techni"/>
        <color theme="1"/>
        <sz val="12.0"/>
      </rPr>
      <t xml:space="preserve">GREY   </t>
    </r>
    <r>
      <rPr>
        <rFont val="AR Techni"/>
        <color theme="1"/>
        <sz val="10.0"/>
      </rPr>
      <t xml:space="preserve">    RAL 7001</t>
    </r>
  </si>
  <si>
    <r>
      <rPr>
        <rFont val="Calibri"/>
        <b/>
        <color theme="0"/>
        <sz val="12.0"/>
      </rPr>
      <t>PURPLE</t>
    </r>
    <r>
      <rPr>
        <rFont val="Calibri"/>
        <color theme="0"/>
        <sz val="12.0"/>
      </rPr>
      <t xml:space="preserve">      </t>
    </r>
    <r>
      <rPr>
        <rFont val="Calibri"/>
        <color theme="0"/>
        <sz val="8.0"/>
      </rPr>
      <t>S4050-R60B/M</t>
    </r>
  </si>
  <si>
    <r>
      <rPr>
        <rFont val="Calibri"/>
        <b/>
        <color theme="1"/>
        <sz val="12.0"/>
      </rPr>
      <t>MINT</t>
    </r>
    <r>
      <rPr>
        <rFont val="Calibri"/>
        <color theme="1"/>
        <sz val="12.0"/>
      </rPr>
      <t xml:space="preserve">   </t>
    </r>
    <r>
      <rPr>
        <rFont val="Calibri (Body)_x0000_"/>
        <color theme="1"/>
        <sz val="10.0"/>
      </rPr>
      <t>RAL6027</t>
    </r>
  </si>
  <si>
    <r>
      <rPr>
        <rFont val="Calibri (Body)_x0000_"/>
        <b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</si>
  <si>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t xml:space="preserve">Sum </t>
  </si>
  <si>
    <t>ordered</t>
  </si>
  <si>
    <t>mali vol</t>
  </si>
  <si>
    <t>veliki</t>
  </si>
  <si>
    <t>noži</t>
  </si>
  <si>
    <t>sajn/g</t>
  </si>
  <si>
    <t>polies/g</t>
  </si>
  <si>
    <t>posip/g</t>
  </si>
  <si>
    <t>unitke</t>
  </si>
  <si>
    <t>plosce/m2</t>
  </si>
  <si>
    <t>Production quota pet set</t>
  </si>
  <si>
    <t>FLAT</t>
  </si>
  <si>
    <t>no</t>
  </si>
  <si>
    <t>1K</t>
  </si>
  <si>
    <t>xxl</t>
  </si>
  <si>
    <t>209x61 cm</t>
  </si>
  <si>
    <t>1A</t>
  </si>
  <si>
    <t>xs</t>
  </si>
  <si>
    <t>18x6 cm</t>
  </si>
  <si>
    <t>1B</t>
  </si>
  <si>
    <t>s</t>
  </si>
  <si>
    <t>28x7 cm</t>
  </si>
  <si>
    <t>1C</t>
  </si>
  <si>
    <t>m</t>
  </si>
  <si>
    <t>41x12 cm</t>
  </si>
  <si>
    <t>1D</t>
  </si>
  <si>
    <t>54x15 cm</t>
  </si>
  <si>
    <t>1E</t>
  </si>
  <si>
    <t>l</t>
  </si>
  <si>
    <t>77x23 cm</t>
  </si>
  <si>
    <t>1F</t>
  </si>
  <si>
    <t>xl</t>
  </si>
  <si>
    <t>107x28 cm</t>
  </si>
  <si>
    <t>1G</t>
  </si>
  <si>
    <t>132x36 cm</t>
  </si>
  <si>
    <t>1H</t>
  </si>
  <si>
    <t>158x42 cm</t>
  </si>
  <si>
    <t>1I</t>
  </si>
  <si>
    <t>180x65 cm</t>
  </si>
  <si>
    <t>CLASSIC</t>
  </si>
  <si>
    <t>2H</t>
  </si>
  <si>
    <t>193x79 cm</t>
  </si>
  <si>
    <t>2A</t>
  </si>
  <si>
    <t>30x15 cm</t>
  </si>
  <si>
    <t>2B</t>
  </si>
  <si>
    <t>42x22 cm</t>
  </si>
  <si>
    <t>2C</t>
  </si>
  <si>
    <t>56x29 cm</t>
  </si>
  <si>
    <t>2D</t>
  </si>
  <si>
    <t>84x43 cm</t>
  </si>
  <si>
    <t>2E</t>
  </si>
  <si>
    <t>112x50 cm</t>
  </si>
  <si>
    <t>2F</t>
  </si>
  <si>
    <t>142x70 cm</t>
  </si>
  <si>
    <t>2G</t>
  </si>
  <si>
    <t>170x85 cm</t>
  </si>
  <si>
    <t>TRAPEZ</t>
  </si>
  <si>
    <t>3R</t>
  </si>
  <si>
    <t>2x 193x63x50,5 cm</t>
  </si>
  <si>
    <t>3A</t>
  </si>
  <si>
    <t>3x 63x27x12 cm</t>
  </si>
  <si>
    <t>3B</t>
  </si>
  <si>
    <t>2x 72x34x17 cm</t>
  </si>
  <si>
    <t>3C</t>
  </si>
  <si>
    <t>80x40x22 cm</t>
  </si>
  <si>
    <t>3D</t>
  </si>
  <si>
    <t>89x45x26 cm</t>
  </si>
  <si>
    <t>3E</t>
  </si>
  <si>
    <t>98x52x31 cm</t>
  </si>
  <si>
    <t>3F</t>
  </si>
  <si>
    <t>108x58x36 cm</t>
  </si>
  <si>
    <t>3G</t>
  </si>
  <si>
    <t>117x64x45 cm</t>
  </si>
  <si>
    <t>3H</t>
  </si>
  <si>
    <t xml:space="preserve">63x27x12 cm  72x34x17 cm   80x40x22 cm   89x45x26 cm   </t>
  </si>
  <si>
    <t>3I</t>
  </si>
  <si>
    <t>110x65x25 cm, 72x34x17 cm</t>
  </si>
  <si>
    <t>3J</t>
  </si>
  <si>
    <t>130x85x29 cm, 72x34x17 cm</t>
  </si>
  <si>
    <t>3K</t>
  </si>
  <si>
    <t>3L</t>
  </si>
  <si>
    <t>71x16x16 cm.        x2</t>
  </si>
  <si>
    <t>3M</t>
  </si>
  <si>
    <t xml:space="preserve">2x 80x19x19 cm           </t>
  </si>
  <si>
    <t>3N</t>
  </si>
  <si>
    <t xml:space="preserve">2x 88x21x24 cm           </t>
  </si>
  <si>
    <t>3O</t>
  </si>
  <si>
    <t xml:space="preserve">2x 97x24x28 cm           </t>
  </si>
  <si>
    <t>3P</t>
  </si>
  <si>
    <t>107x27x33 cm           x2</t>
  </si>
  <si>
    <t>PRISMS</t>
  </si>
  <si>
    <t>4O</t>
  </si>
  <si>
    <t>2x 32,5x28,5x 14 cm</t>
  </si>
  <si>
    <t>4A</t>
  </si>
  <si>
    <t>120x60x20 cm</t>
  </si>
  <si>
    <t>4B</t>
  </si>
  <si>
    <t>4C</t>
  </si>
  <si>
    <t>60x60x20 cm</t>
  </si>
  <si>
    <t>4D</t>
  </si>
  <si>
    <t>2x 120x60x20 cm</t>
  </si>
  <si>
    <t>4E</t>
  </si>
  <si>
    <t>3x 120x60x20 cm</t>
  </si>
  <si>
    <t>4F</t>
  </si>
  <si>
    <t>55x24x12 cm</t>
  </si>
  <si>
    <t>4G</t>
  </si>
  <si>
    <t>118x24x9 cm</t>
  </si>
  <si>
    <t>4H</t>
  </si>
  <si>
    <t>187x24x9 cm</t>
  </si>
  <si>
    <t>4I</t>
  </si>
  <si>
    <t>121x86x31 cm</t>
  </si>
  <si>
    <t>4M</t>
  </si>
  <si>
    <t>55x24x9 cm</t>
  </si>
  <si>
    <t>4N</t>
  </si>
  <si>
    <t>187x34x9 cm</t>
  </si>
  <si>
    <t>INCUT</t>
  </si>
  <si>
    <t>5L</t>
  </si>
  <si>
    <t>75x22 cm</t>
  </si>
  <si>
    <t>5M</t>
  </si>
  <si>
    <t>5N_</t>
  </si>
  <si>
    <t>36,5x12 cm</t>
  </si>
  <si>
    <t>5O</t>
  </si>
  <si>
    <t>37x12 cm</t>
  </si>
  <si>
    <t>5J</t>
  </si>
  <si>
    <t>175x50 cm</t>
  </si>
  <si>
    <t>5K</t>
  </si>
  <si>
    <t>175x55 cm</t>
  </si>
  <si>
    <t>5A</t>
  </si>
  <si>
    <t>55X10 cm</t>
  </si>
  <si>
    <t>5B</t>
  </si>
  <si>
    <t>78x12 cm</t>
  </si>
  <si>
    <t>5C</t>
  </si>
  <si>
    <t>107x16 cm</t>
  </si>
  <si>
    <t>5D</t>
  </si>
  <si>
    <t>130x20 cm</t>
  </si>
  <si>
    <t>5E</t>
  </si>
  <si>
    <t>157x23 cm</t>
  </si>
  <si>
    <t>5F</t>
  </si>
  <si>
    <t>95x18 cm</t>
  </si>
  <si>
    <t>5G</t>
  </si>
  <si>
    <t>128x25 cm</t>
  </si>
  <si>
    <t>5H</t>
  </si>
  <si>
    <t>5I</t>
  </si>
  <si>
    <t>WANNABES</t>
  </si>
  <si>
    <t>6L</t>
  </si>
  <si>
    <t>3x 57,5x14,5x4,5 cm</t>
  </si>
  <si>
    <t>6M</t>
  </si>
  <si>
    <t>2x 112,5x14,5x4,5 cm</t>
  </si>
  <si>
    <t>6A</t>
  </si>
  <si>
    <t>xs-l</t>
  </si>
  <si>
    <t>26x9 cm 36x9 cm 49x9 cm 69x9 cm 114x9 cm</t>
  </si>
  <si>
    <t>6B</t>
  </si>
  <si>
    <t>57x6x2 cm</t>
  </si>
  <si>
    <t>6C</t>
  </si>
  <si>
    <t xml:space="preserve">26x6x2 cm </t>
  </si>
  <si>
    <t>6J</t>
  </si>
  <si>
    <t>26x6x1,2 cm</t>
  </si>
  <si>
    <t>6D</t>
  </si>
  <si>
    <t>26x9x2 cm</t>
  </si>
  <si>
    <t>6E</t>
  </si>
  <si>
    <t>30x11x4,5 cm</t>
  </si>
  <si>
    <t>6F</t>
  </si>
  <si>
    <t>29x19x2 cm</t>
  </si>
  <si>
    <t>6G</t>
  </si>
  <si>
    <t>28x19x4,5 cm</t>
  </si>
  <si>
    <t>6H</t>
  </si>
  <si>
    <t>19x6 cm 25x2 cm 30x2 cm 44x4 cm   57x4 cm   71x4 cm</t>
  </si>
  <si>
    <t>6I</t>
  </si>
  <si>
    <t>18x6x1,2 cm</t>
  </si>
  <si>
    <t>6K</t>
  </si>
  <si>
    <t>2x 30,5x6,5x1,2 cm 24x6,5x1,2 cm  19x6,5x1,2 cm 15,5x6,5x1,2 cm  12,5x6,5x1,2 cm</t>
  </si>
  <si>
    <t>SQUARES</t>
  </si>
  <si>
    <t>7S</t>
  </si>
  <si>
    <t>2x    115x115x45 cm</t>
  </si>
  <si>
    <t>7A</t>
  </si>
  <si>
    <t>7B</t>
  </si>
  <si>
    <t>40x19 cm</t>
  </si>
  <si>
    <t>7C</t>
  </si>
  <si>
    <t>50x25 cm</t>
  </si>
  <si>
    <t>7D</t>
  </si>
  <si>
    <t>70x40 cm</t>
  </si>
  <si>
    <t>7E</t>
  </si>
  <si>
    <t>90x60 cm</t>
  </si>
  <si>
    <t>7F</t>
  </si>
  <si>
    <t>120x85 cm</t>
  </si>
  <si>
    <t>7G</t>
  </si>
  <si>
    <t>50x50x8 cm   50x50x17 cm</t>
  </si>
  <si>
    <t>7H</t>
  </si>
  <si>
    <t>50x50x12 cm   50x50x20 cm</t>
  </si>
  <si>
    <t>7I</t>
  </si>
  <si>
    <t>xs-m</t>
  </si>
  <si>
    <t>17x17x10 cm   23x23x15 cm   30x30x20 cm   37x37x24 cm</t>
  </si>
  <si>
    <t>7J</t>
  </si>
  <si>
    <t>50x50x8 cm      50x50x20 cm     37x37x24 cm    17x17x10 cm</t>
  </si>
  <si>
    <t>7K</t>
  </si>
  <si>
    <t>s-m</t>
  </si>
  <si>
    <t>50x50x17 cm     50x50x12 cm   30x30x20 cm    22x22x14 cm</t>
  </si>
  <si>
    <t>7L</t>
  </si>
  <si>
    <t>m-xl</t>
  </si>
  <si>
    <t>120x120x57 cm    40x40x20 cm</t>
  </si>
  <si>
    <t>7M</t>
  </si>
  <si>
    <t xml:space="preserve">2x 23x23x18 cm        </t>
  </si>
  <si>
    <t>7N</t>
  </si>
  <si>
    <t>35x35x36 cm</t>
  </si>
  <si>
    <t>7O</t>
  </si>
  <si>
    <t>50x50x53 cm</t>
  </si>
  <si>
    <t>7P</t>
  </si>
  <si>
    <t>64x64x70 cm</t>
  </si>
  <si>
    <t>7R</t>
  </si>
  <si>
    <t>80x80x87 cm</t>
  </si>
  <si>
    <t>WHEELS</t>
  </si>
  <si>
    <t>8L</t>
  </si>
  <si>
    <t>60x20x12 cm</t>
  </si>
  <si>
    <t>8A</t>
  </si>
  <si>
    <t>60x15x4 cm</t>
  </si>
  <si>
    <t>8B</t>
  </si>
  <si>
    <t>60x25x4 cm</t>
  </si>
  <si>
    <t>8C</t>
  </si>
  <si>
    <t>60x35x4 cm</t>
  </si>
  <si>
    <t>8D</t>
  </si>
  <si>
    <t>60x45x4 cm</t>
  </si>
  <si>
    <t>8E</t>
  </si>
  <si>
    <t>120x30x4 cm</t>
  </si>
  <si>
    <t>8F</t>
  </si>
  <si>
    <t>2x     25x8x8 cm</t>
  </si>
  <si>
    <t>8G</t>
  </si>
  <si>
    <t>2x     40x8x8 cm</t>
  </si>
  <si>
    <t>8H</t>
  </si>
  <si>
    <t>2x     88x8x11 cm</t>
  </si>
  <si>
    <t>8I</t>
  </si>
  <si>
    <t>2x     25x8x11 cm</t>
  </si>
  <si>
    <t>8J</t>
  </si>
  <si>
    <t>2x     46x8x11 cm</t>
  </si>
  <si>
    <t>8K</t>
  </si>
  <si>
    <t>2x     53x8x16 cm</t>
  </si>
  <si>
    <t>DUCKS</t>
  </si>
  <si>
    <t>9O</t>
  </si>
  <si>
    <t>4x     74x29x19 cm</t>
  </si>
  <si>
    <t>9A</t>
  </si>
  <si>
    <t>23x29x19 cm</t>
  </si>
  <si>
    <t>9B</t>
  </si>
  <si>
    <t>40x29x19 cm</t>
  </si>
  <si>
    <t>9C</t>
  </si>
  <si>
    <t>58x29x19 cm</t>
  </si>
  <si>
    <t>9D</t>
  </si>
  <si>
    <t>75x29x19 cm</t>
  </si>
  <si>
    <t>9E</t>
  </si>
  <si>
    <t>95x29x19 cm</t>
  </si>
  <si>
    <t>9F</t>
  </si>
  <si>
    <t>110x29x19 cm</t>
  </si>
  <si>
    <t>9G</t>
  </si>
  <si>
    <t>61x61x32x20 cm 58x29x19 cm</t>
  </si>
  <si>
    <t>9H</t>
  </si>
  <si>
    <t>25,5x18,5x12 cm</t>
  </si>
  <si>
    <t>9I</t>
  </si>
  <si>
    <t>37x18,5x12 cm</t>
  </si>
  <si>
    <t>9J</t>
  </si>
  <si>
    <r>
      <rPr>
        <rFont val="ar techni"/>
        <color theme="1"/>
        <sz val="14.0"/>
      </rPr>
      <t xml:space="preserve">47,5x18,5x12 cm    </t>
    </r>
    <r>
      <rPr>
        <rFont val="AR Techni"/>
        <color theme="1"/>
        <sz val="14.0"/>
      </rPr>
      <t>52x42x13 cm</t>
    </r>
  </si>
  <si>
    <t>9K</t>
  </si>
  <si>
    <t>108x41x27 cm</t>
  </si>
  <si>
    <t>9L</t>
  </si>
  <si>
    <t>134x41x27 cm</t>
  </si>
  <si>
    <t>9M</t>
  </si>
  <si>
    <t>161x41x27 cm</t>
  </si>
  <si>
    <t>9N</t>
  </si>
  <si>
    <t>168x85x44x27,5 cm</t>
  </si>
  <si>
    <t>HUGE-ies</t>
  </si>
  <si>
    <t>10F</t>
  </si>
  <si>
    <t>mega</t>
  </si>
  <si>
    <t>158x297x40 cm</t>
  </si>
  <si>
    <t>10G</t>
  </si>
  <si>
    <t>10A</t>
  </si>
  <si>
    <t>xxxl</t>
  </si>
  <si>
    <t>197x140x56 cm</t>
  </si>
  <si>
    <t>10B</t>
  </si>
  <si>
    <t>152x127x56 cm</t>
  </si>
  <si>
    <t>10C</t>
  </si>
  <si>
    <t>200x90x40 cm</t>
  </si>
  <si>
    <t>10D</t>
  </si>
  <si>
    <t>145x117x60 cm</t>
  </si>
  <si>
    <t>10E</t>
  </si>
  <si>
    <t>200x120x85 cm</t>
  </si>
  <si>
    <t>BOWS</t>
  </si>
  <si>
    <t>11A</t>
  </si>
  <si>
    <t>32x16x6 cm</t>
  </si>
  <si>
    <t>11B</t>
  </si>
  <si>
    <t>60x29x10 cm, 70x29x10 cm</t>
  </si>
  <si>
    <t>11C</t>
  </si>
  <si>
    <t>80x30x16 cm, 90x30x16 cm</t>
  </si>
  <si>
    <t>11D</t>
  </si>
  <si>
    <t>100x30x18 cm</t>
  </si>
  <si>
    <t>11E</t>
  </si>
  <si>
    <t>120x60x19 cm</t>
  </si>
  <si>
    <t>11F</t>
  </si>
  <si>
    <t>109x64x20 cm</t>
  </si>
  <si>
    <t>11G</t>
  </si>
  <si>
    <t>67x20x12 cm</t>
  </si>
  <si>
    <t>SIMPL VOLUMES</t>
  </si>
  <si>
    <t>stranka:</t>
  </si>
  <si>
    <t>št.naročila:</t>
  </si>
  <si>
    <t>izdelek</t>
  </si>
  <si>
    <t>sum set</t>
  </si>
  <si>
    <t>sum kos</t>
  </si>
  <si>
    <t>sum kos norma</t>
  </si>
  <si>
    <t>c</t>
  </si>
  <si>
    <t>formula</t>
  </si>
  <si>
    <t>suma</t>
  </si>
  <si>
    <t>sum KOS</t>
  </si>
  <si>
    <t>SET</t>
  </si>
  <si>
    <t>SUM</t>
  </si>
  <si>
    <t>Responsable for packing:</t>
  </si>
  <si>
    <t>Palette No.:</t>
  </si>
  <si>
    <t>Date:</t>
  </si>
  <si>
    <t>Dimensions:</t>
  </si>
  <si>
    <t>Name:</t>
  </si>
  <si>
    <t>Signature:</t>
  </si>
  <si>
    <t>PAKIRANJE</t>
  </si>
  <si>
    <t>stranka</t>
  </si>
  <si>
    <t>št.naročila</t>
  </si>
  <si>
    <t>spakirano</t>
  </si>
  <si>
    <t>360 volumes</t>
  </si>
  <si>
    <t>LYNX wood</t>
  </si>
  <si>
    <t>CHEETA vol.</t>
  </si>
  <si>
    <t>360 grifi (PU)</t>
  </si>
  <si>
    <t>LYNX volumes</t>
  </si>
  <si>
    <t>ARTLINE vol.</t>
  </si>
  <si>
    <t>360 hangboards</t>
  </si>
  <si>
    <t>NEO vol.</t>
  </si>
  <si>
    <t>ARTLINE PU</t>
  </si>
  <si>
    <t>360 accessories</t>
  </si>
  <si>
    <t>READY volumes</t>
  </si>
  <si>
    <t>BLUE PILL vol.</t>
  </si>
  <si>
    <t>SIMPL wood</t>
  </si>
  <si>
    <t>READY  wood</t>
  </si>
  <si>
    <t>SO ILL wood</t>
  </si>
  <si>
    <t>TTC (les+grifi)</t>
  </si>
  <si>
    <t>ROCK CITY vol.</t>
  </si>
  <si>
    <t>TENTOMEN vol.</t>
  </si>
  <si>
    <t>ESPACE vol.</t>
  </si>
  <si>
    <t>ROCK CITY wood</t>
  </si>
  <si>
    <t>TENTOMEN grifi .</t>
  </si>
  <si>
    <t>INDOOR VOLUMES</t>
  </si>
  <si>
    <t>ROCK CITY pu</t>
  </si>
  <si>
    <t xml:space="preserve">SNAP vol. 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</si>
  <si>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</si>
  <si>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</si>
  <si>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</si>
  <si>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</si>
  <si>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</si>
  <si>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</si>
  <si>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</si>
  <si>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sajn/kg</t>
  </si>
  <si>
    <t>polies/kg</t>
  </si>
  <si>
    <t>posip/kg</t>
  </si>
  <si>
    <t>barva kg</t>
  </si>
  <si>
    <t>pigment kg</t>
  </si>
  <si>
    <t>plošče/kos</t>
  </si>
  <si>
    <t>unit navadne</t>
  </si>
  <si>
    <t>sum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</si>
</sst>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CHF]#,##0.00"/>
    <numFmt numFmtId="165" formatCode="#,##0.00_ ;\-#,##0.00\ "/>
    <numFmt numFmtId="166" formatCode="#,##0_ ;\-#,##0\ "/>
    <numFmt numFmtId="167" formatCode="_-[$€-2]\ * #,##0.00_-;\-[$€-2]\ * #,##0.00_-;_-[$€-2]\ * &quot;-&quot;??_-;_-@"/>
  </numFmts>
  <fonts count="50">
    <font>
      <sz val="12.0"/>
      <color theme="1"/>
      <name val="Calibri"/>
      <scheme val="minor"/>
    </font>
    <font>
      <sz val="12.0"/>
      <color theme="1"/>
      <name val="Calibri"/>
    </font>
    <font>
      <color theme="1"/>
      <name val="Calibri"/>
      <scheme val="minor"/>
    </font>
    <font>
      <sz val="10.0"/>
      <color theme="1"/>
      <name val="Calibri"/>
    </font>
    <font/>
    <font>
      <b/>
      <sz val="12.0"/>
      <color theme="1"/>
      <name val="Calibri"/>
    </font>
    <font>
      <b/>
      <sz val="11.0"/>
      <color theme="1"/>
      <name val="Arial"/>
    </font>
    <font>
      <sz val="11.0"/>
      <color theme="1"/>
      <name val="Arial"/>
    </font>
    <font>
      <u/>
      <sz val="11.0"/>
      <color rgb="FF0000FF"/>
      <name val="Arial"/>
    </font>
    <font>
      <u/>
      <sz val="11.0"/>
      <color rgb="FF0000FF"/>
      <name val="Arial"/>
    </font>
    <font>
      <sz val="16.0"/>
      <color theme="1"/>
      <name val="Calibri"/>
    </font>
    <font>
      <sz val="12.0"/>
      <color rgb="FFA5A5A5"/>
      <name val="Calibri"/>
    </font>
    <font>
      <sz val="14.0"/>
      <color theme="1"/>
      <name val="Calibri"/>
    </font>
    <font>
      <b/>
      <sz val="12.0"/>
      <color theme="1"/>
      <name val="Ar techni"/>
    </font>
    <font>
      <b/>
      <sz val="14.0"/>
      <color theme="1"/>
      <name val="Calibri"/>
    </font>
    <font>
      <sz val="12.0"/>
      <color theme="1"/>
      <name val="Ar techni"/>
    </font>
    <font>
      <sz val="14.0"/>
      <color rgb="FFA5A5A5"/>
      <name val="Calibri"/>
    </font>
    <font>
      <sz val="12.0"/>
      <color rgb="FFFF0000"/>
      <name val="Calibri"/>
    </font>
    <font>
      <b/>
      <sz val="16.0"/>
      <color theme="1"/>
      <name val="Ar techni"/>
    </font>
    <font>
      <b/>
      <sz val="20.0"/>
      <color rgb="FFA5A5A5"/>
      <name val="Ar techni"/>
    </font>
    <font>
      <b/>
      <sz val="20.0"/>
      <color theme="1"/>
      <name val="Ar techni"/>
    </font>
    <font>
      <sz val="16.0"/>
      <color theme="1"/>
      <name val="Ar techni"/>
    </font>
    <font>
      <sz val="12.0"/>
      <color rgb="FFA5A5A5"/>
      <name val="Ar techni"/>
    </font>
    <font>
      <sz val="12.0"/>
      <color rgb="FFF2F2F2"/>
      <name val="Ar techni"/>
    </font>
    <font>
      <sz val="12.0"/>
      <color theme="0"/>
      <name val="Calibri"/>
    </font>
    <font>
      <sz val="14.0"/>
      <color theme="1"/>
      <name val="Ar techni"/>
    </font>
    <font>
      <sz val="12.0"/>
      <color rgb="FFFF0000"/>
      <name val="Ar techni"/>
    </font>
    <font>
      <sz val="11.0"/>
      <color theme="1"/>
      <name val="Calibri"/>
    </font>
    <font>
      <b/>
      <sz val="14.0"/>
      <color theme="1"/>
      <name val="Ar techni"/>
    </font>
    <font>
      <b/>
      <sz val="26.0"/>
      <color theme="1"/>
      <name val="Ar techni"/>
    </font>
    <font>
      <b/>
      <sz val="12.0"/>
      <color rgb="FFF2F2F2"/>
      <name val="Ar techni"/>
    </font>
    <font>
      <b/>
      <sz val="12.0"/>
      <color theme="0"/>
      <name val="Ar techni"/>
    </font>
    <font>
      <sz val="14.0"/>
      <color rgb="FFA5A5A5"/>
      <name val="Ar techni"/>
    </font>
    <font>
      <sz val="12.0"/>
      <color theme="1"/>
      <name val="Arial"/>
    </font>
    <font>
      <b/>
      <sz val="20.0"/>
      <color theme="1"/>
      <name val="Calibri"/>
    </font>
    <font>
      <b/>
      <i/>
      <sz val="11.0"/>
      <color theme="1"/>
      <name val="Calibri"/>
    </font>
    <font>
      <b/>
      <i/>
      <sz val="10.0"/>
      <color theme="1"/>
      <name val="Calibri"/>
    </font>
    <font>
      <b/>
      <sz val="34.0"/>
      <color theme="1"/>
      <name val="Calibri"/>
    </font>
    <font>
      <sz val="20.0"/>
      <color theme="1"/>
      <name val="Calibri"/>
    </font>
    <font>
      <b/>
      <sz val="10.0"/>
      <color theme="1"/>
      <name val="Calibri"/>
    </font>
    <font>
      <sz val="9.0"/>
      <color theme="1"/>
      <name val="Calibri"/>
    </font>
    <font>
      <sz val="22.0"/>
      <color theme="1"/>
      <name val="Calibri"/>
    </font>
    <font>
      <b/>
      <sz val="11.0"/>
      <color theme="1"/>
      <name val="Calibri"/>
    </font>
    <font>
      <i/>
      <sz val="10.0"/>
      <color theme="1"/>
      <name val="Calibri"/>
    </font>
    <font>
      <u/>
      <sz val="11.0"/>
      <color theme="1"/>
      <name val="Calibri"/>
    </font>
    <font>
      <sz val="24.0"/>
      <color theme="1"/>
      <name val="Calibri"/>
    </font>
    <font>
      <sz val="36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  <font>
      <i/>
      <sz val="12.0"/>
      <color theme="1"/>
      <name val="Calibri"/>
    </font>
  </fonts>
  <fills count="19">
    <fill>
      <patternFill patternType="none"/>
    </fill>
    <fill>
      <patternFill patternType="lightGray"/>
    </fill>
    <fill>
      <patternFill patternType="solid">
        <fgColor rgb="FFDAEEF3"/>
        <bgColor rgb="FFDAEEF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538DD5"/>
        <bgColor rgb="FF538DD5"/>
      </patternFill>
    </fill>
    <fill>
      <patternFill patternType="solid">
        <fgColor rgb="FF00CC00"/>
        <bgColor rgb="FF00CC00"/>
      </patternFill>
    </fill>
    <fill>
      <patternFill patternType="solid">
        <fgColor rgb="FFF77F20"/>
        <bgColor rgb="FFF77F20"/>
      </patternFill>
    </fill>
    <fill>
      <patternFill patternType="solid">
        <fgColor rgb="FFE26E0E"/>
        <bgColor rgb="FFE26E0E"/>
      </patternFill>
    </fill>
    <fill>
      <patternFill patternType="solid">
        <fgColor rgb="FFFF66FF"/>
        <bgColor rgb="FFFF66FF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theme="0"/>
        <bgColor theme="0"/>
      </patternFill>
    </fill>
    <fill>
      <patternFill patternType="solid">
        <fgColor rgb="FFDBE5F1"/>
        <bgColor rgb="FFDBE5F1"/>
      </patternFill>
    </fill>
    <fill>
      <patternFill patternType="solid">
        <fgColor rgb="FF76923C"/>
        <bgColor rgb="FF76923C"/>
      </patternFill>
    </fill>
  </fills>
  <borders count="64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right/>
    </border>
    <border>
      <left/>
      <right/>
      <top/>
      <bottom/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 style="medium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top style="medium">
        <color rgb="FF000000"/>
      </top>
      <bottom/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30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/>
    </xf>
    <xf borderId="0" fillId="0" fontId="2" numFmtId="0" xfId="0" applyFont="1"/>
    <xf borderId="0" fillId="0" fontId="3" numFmtId="0" xfId="0" applyAlignment="1" applyFont="1">
      <alignment shrinkToFit="0" wrapText="1"/>
    </xf>
    <xf borderId="1" fillId="2" fontId="1" numFmtId="0" xfId="0" applyAlignment="1" applyBorder="1" applyFill="1" applyFont="1">
      <alignment horizontal="center"/>
    </xf>
    <xf borderId="2" fillId="0" fontId="4" numFmtId="0" xfId="0" applyBorder="1" applyFont="1"/>
    <xf borderId="3" fillId="0" fontId="4" numFmtId="0" xfId="0" applyBorder="1" applyFont="1"/>
    <xf borderId="4" fillId="2" fontId="1" numFmtId="0" xfId="0" applyAlignment="1" applyBorder="1" applyFont="1">
      <alignment horizontal="center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12" fillId="2" fontId="1" numFmtId="1" xfId="0" applyBorder="1" applyFont="1" applyNumberFormat="1"/>
    <xf borderId="0" fillId="0" fontId="1" numFmtId="9" xfId="0" applyFont="1" applyNumberFormat="1"/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0" fillId="0" fontId="1" numFmtId="0" xfId="0" applyAlignment="1" applyBorder="1" applyFont="1">
      <alignment horizontal="left" vertical="center"/>
    </xf>
    <xf borderId="0" fillId="0" fontId="1" numFmtId="0" xfId="0" applyAlignment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2" fillId="0" fontId="5" numFmtId="0" xfId="0" applyAlignment="1" applyBorder="1" applyFont="1">
      <alignment horizontal="right" vertical="center"/>
    </xf>
    <xf borderId="2" fillId="0" fontId="1" numFmtId="2" xfId="0" applyAlignment="1" applyBorder="1" applyFont="1" applyNumberFormat="1">
      <alignment horizontal="center" vertical="center"/>
    </xf>
    <xf borderId="2" fillId="0" fontId="1" numFmtId="164" xfId="0" applyAlignment="1" applyBorder="1" applyFont="1" applyNumberForma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1" numFmtId="2" xfId="0" applyAlignment="1" applyFont="1" applyNumberFormat="1">
      <alignment horizontal="center" vertical="center"/>
    </xf>
    <xf borderId="0" fillId="0" fontId="1" numFmtId="164" xfId="0" applyAlignment="1" applyFont="1" applyNumberFormat="1">
      <alignment horizontal="center" vertical="center"/>
    </xf>
    <xf borderId="0" fillId="0" fontId="5" numFmtId="0" xfId="0" applyAlignment="1" applyFont="1">
      <alignment horizontal="right" vertical="center"/>
    </xf>
    <xf borderId="13" fillId="2" fontId="5" numFmtId="0" xfId="0" applyAlignment="1" applyBorder="1" applyFont="1">
      <alignment horizontal="center" vertical="center"/>
    </xf>
    <xf borderId="14" fillId="2" fontId="5" numFmtId="0" xfId="0" applyAlignment="1" applyBorder="1" applyFont="1">
      <alignment horizontal="center" vertical="center"/>
    </xf>
    <xf borderId="14" fillId="2" fontId="5" numFmtId="164" xfId="0" applyAlignment="1" applyBorder="1" applyFont="1" applyNumberFormat="1">
      <alignment horizontal="center" vertical="center"/>
    </xf>
    <xf borderId="15" fillId="2" fontId="5" numFmtId="0" xfId="0" applyAlignment="1" applyBorder="1" applyFont="1">
      <alignment horizontal="center" vertical="center"/>
    </xf>
    <xf borderId="16" fillId="0" fontId="6" numFmtId="0" xfId="0" applyAlignment="1" applyBorder="1" applyFont="1">
      <alignment shrinkToFit="0" vertical="bottom" wrapText="0"/>
    </xf>
    <xf borderId="0" fillId="0" fontId="7" numFmtId="0" xfId="0" applyAlignment="1" applyFont="1">
      <alignment vertical="bottom"/>
    </xf>
    <xf borderId="0" fillId="0" fontId="8" numFmtId="0" xfId="0" applyAlignment="1" applyFont="1">
      <alignment vertical="bottom"/>
    </xf>
    <xf borderId="16" fillId="0" fontId="7" numFmtId="0" xfId="0" applyAlignment="1" applyBorder="1" applyFont="1">
      <alignment shrinkToFit="0" vertical="bottom" wrapText="0"/>
    </xf>
    <xf borderId="16" fillId="0" fontId="9" numFmtId="0" xfId="0" applyAlignment="1" applyBorder="1" applyFont="1">
      <alignment vertical="bottom"/>
    </xf>
    <xf borderId="0" fillId="0" fontId="1" numFmtId="0" xfId="0" applyFont="1"/>
    <xf borderId="0" fillId="0" fontId="1" numFmtId="0" xfId="0" applyAlignment="1" applyFont="1">
      <alignment textRotation="90"/>
    </xf>
    <xf borderId="0" fillId="0" fontId="10" numFmtId="0" xfId="0" applyFont="1"/>
    <xf borderId="17" fillId="3" fontId="11" numFmtId="0" xfId="0" applyBorder="1" applyFill="1" applyFont="1"/>
    <xf borderId="0" fillId="0" fontId="12" numFmtId="0" xfId="0" applyAlignment="1" applyFont="1">
      <alignment horizontal="center" shrinkToFit="0" wrapText="1"/>
    </xf>
    <xf borderId="18" fillId="0" fontId="12" numFmtId="0" xfId="0" applyBorder="1" applyFont="1"/>
    <xf borderId="18" fillId="0" fontId="13" numFmtId="0" xfId="0" applyAlignment="1" applyBorder="1" applyFont="1">
      <alignment horizontal="right"/>
    </xf>
    <xf borderId="18" fillId="0" fontId="13" numFmtId="165" xfId="0" applyAlignment="1" applyBorder="1" applyFont="1" applyNumberFormat="1">
      <alignment horizontal="center" vertical="center"/>
    </xf>
    <xf borderId="18" fillId="0" fontId="14" numFmtId="0" xfId="0" applyAlignment="1" applyBorder="1" applyFont="1">
      <alignment horizontal="center" readingOrder="0" vertical="top"/>
    </xf>
    <xf borderId="0" fillId="0" fontId="11" numFmtId="0" xfId="0" applyFont="1"/>
    <xf borderId="18" fillId="0" fontId="15" numFmtId="0" xfId="0" applyAlignment="1" applyBorder="1" applyFont="1">
      <alignment horizontal="right"/>
    </xf>
    <xf borderId="18" fillId="0" fontId="15" numFmtId="166" xfId="0" applyAlignment="1" applyBorder="1" applyFont="1" applyNumberFormat="1">
      <alignment horizontal="center" vertical="center"/>
    </xf>
    <xf borderId="18" fillId="0" fontId="12" numFmtId="0" xfId="0" applyAlignment="1" applyBorder="1" applyFont="1">
      <alignment horizontal="center" vertical="top"/>
    </xf>
    <xf borderId="0" fillId="0" fontId="16" numFmtId="0" xfId="0" applyFont="1"/>
    <xf borderId="18" fillId="0" fontId="15" numFmtId="2" xfId="0" applyAlignment="1" applyBorder="1" applyFont="1" applyNumberFormat="1">
      <alignment horizontal="center" vertical="center"/>
    </xf>
    <xf borderId="18" fillId="0" fontId="12" numFmtId="0" xfId="0" applyAlignment="1" applyBorder="1" applyFont="1">
      <alignment horizontal="center" vertical="center"/>
    </xf>
    <xf borderId="0" fillId="0" fontId="17" numFmtId="0" xfId="0" applyAlignment="1" applyFont="1">
      <alignment horizontal="center"/>
    </xf>
    <xf borderId="0" fillId="0" fontId="13" numFmtId="0" xfId="0" applyAlignment="1" applyFont="1">
      <alignment horizontal="center" textRotation="90" vertical="center"/>
    </xf>
    <xf borderId="0" fillId="0" fontId="18" numFmtId="0" xfId="0" applyAlignment="1" applyFont="1">
      <alignment horizontal="center" vertical="center"/>
    </xf>
    <xf borderId="0" fillId="0" fontId="19" numFmtId="0" xfId="0" applyAlignment="1" applyFont="1">
      <alignment horizontal="center" vertical="center"/>
    </xf>
    <xf borderId="0" fillId="0" fontId="13" numFmtId="0" xfId="0" applyAlignment="1" applyFont="1">
      <alignment horizontal="right" vertical="center"/>
    </xf>
    <xf borderId="1" fillId="0" fontId="13" numFmtId="0" xfId="0" applyAlignment="1" applyBorder="1" applyFont="1">
      <alignment horizontal="center" vertical="center"/>
    </xf>
    <xf borderId="2" fillId="0" fontId="13" numFmtId="0" xfId="0" applyAlignment="1" applyBorder="1" applyFont="1">
      <alignment horizontal="center" vertical="center"/>
    </xf>
    <xf borderId="19" fillId="0" fontId="13" numFmtId="0" xfId="0" applyAlignment="1" applyBorder="1" applyFont="1">
      <alignment horizontal="center" vertical="center"/>
    </xf>
    <xf borderId="0" fillId="0" fontId="13" numFmtId="0" xfId="0" applyAlignment="1" applyFont="1">
      <alignment horizontal="center" vertical="center"/>
    </xf>
    <xf borderId="0" fillId="0" fontId="20" numFmtId="0" xfId="0" applyAlignment="1" applyFont="1">
      <alignment horizontal="center" vertical="center"/>
    </xf>
    <xf borderId="0" fillId="0" fontId="1" numFmtId="0" xfId="0" applyAlignment="1" applyFont="1">
      <alignment horizontal="right" shrinkToFit="0" wrapText="1"/>
    </xf>
    <xf borderId="20" fillId="4" fontId="5" numFmtId="0" xfId="0" applyAlignment="1" applyBorder="1" applyFill="1" applyFont="1">
      <alignment horizontal="center" vertical="center"/>
    </xf>
    <xf borderId="1" fillId="0" fontId="15" numFmtId="0" xfId="0" applyAlignment="1" applyBorder="1" applyFont="1">
      <alignment horizontal="center" textRotation="90" vertical="center"/>
    </xf>
    <xf borderId="2" fillId="0" fontId="21" numFmtId="0" xfId="0" applyAlignment="1" applyBorder="1" applyFont="1">
      <alignment horizontal="center" vertical="center"/>
    </xf>
    <xf borderId="2" fillId="0" fontId="22" numFmtId="0" xfId="0" applyAlignment="1" applyBorder="1" applyFont="1">
      <alignment horizontal="center" vertical="center"/>
    </xf>
    <xf borderId="14" fillId="5" fontId="23" numFmtId="0" xfId="0" applyAlignment="1" applyBorder="1" applyFill="1" applyFont="1">
      <alignment horizontal="center" shrinkToFit="0" vertical="center" wrapText="1"/>
    </xf>
    <xf borderId="2" fillId="0" fontId="15" numFmtId="0" xfId="0" applyAlignment="1" applyBorder="1" applyFont="1">
      <alignment horizontal="center" vertical="center"/>
    </xf>
    <xf borderId="14" fillId="6" fontId="15" numFmtId="0" xfId="0" applyAlignment="1" applyBorder="1" applyFill="1" applyFont="1">
      <alignment horizontal="center" shrinkToFit="0" vertical="center" wrapText="1"/>
    </xf>
    <xf borderId="14" fillId="3" fontId="15" numFmtId="0" xfId="0" applyAlignment="1" applyBorder="1" applyFont="1">
      <alignment horizontal="center" shrinkToFit="0" vertical="center" wrapText="1"/>
    </xf>
    <xf borderId="14" fillId="7" fontId="15" numFmtId="0" xfId="0" applyAlignment="1" applyBorder="1" applyFill="1" applyFont="1">
      <alignment horizontal="center" shrinkToFit="0" vertical="center" wrapText="1"/>
    </xf>
    <xf borderId="14" fillId="8" fontId="15" numFmtId="0" xfId="0" applyAlignment="1" applyBorder="1" applyFill="1" applyFont="1">
      <alignment horizontal="center" shrinkToFit="0" vertical="center" wrapText="1"/>
    </xf>
    <xf borderId="14" fillId="9" fontId="15" numFmtId="0" xfId="0" applyAlignment="1" applyBorder="1" applyFill="1" applyFont="1">
      <alignment horizontal="center" shrinkToFit="0" vertical="center" wrapText="1"/>
    </xf>
    <xf borderId="14" fillId="10" fontId="3" numFmtId="0" xfId="0" applyAlignment="1" applyBorder="1" applyFill="1" applyFont="1">
      <alignment horizontal="center" shrinkToFit="0" vertical="center" wrapText="1"/>
    </xf>
    <xf borderId="14" fillId="11" fontId="15" numFmtId="0" xfId="0" applyAlignment="1" applyBorder="1" applyFill="1" applyFont="1">
      <alignment horizontal="center" shrinkToFit="0" vertical="center" wrapText="1"/>
    </xf>
    <xf borderId="14" fillId="12" fontId="15" numFmtId="0" xfId="0" applyAlignment="1" applyBorder="1" applyFill="1" applyFont="1">
      <alignment horizontal="center" shrinkToFit="0" vertical="center" wrapText="1"/>
    </xf>
    <xf borderId="14" fillId="13" fontId="24" numFmtId="0" xfId="0" applyAlignment="1" applyBorder="1" applyFill="1" applyFont="1">
      <alignment horizontal="center" shrinkToFit="0" vertical="center" wrapText="1"/>
    </xf>
    <xf borderId="14" fillId="14" fontId="1" numFmtId="0" xfId="0" applyAlignment="1" applyBorder="1" applyFill="1" applyFont="1">
      <alignment horizontal="center" shrinkToFit="0" vertical="center" wrapText="1"/>
    </xf>
    <xf borderId="14" fillId="15" fontId="24" numFmtId="0" xfId="0" applyAlignment="1" applyBorder="1" applyFill="1" applyFont="1">
      <alignment horizontal="center" shrinkToFit="0" vertical="center" wrapText="1"/>
    </xf>
    <xf borderId="2" fillId="0" fontId="25" numFmtId="0" xfId="0" applyAlignment="1" applyBorder="1" applyFont="1">
      <alignment horizontal="center" shrinkToFit="0" vertical="center" wrapText="1"/>
    </xf>
    <xf borderId="21" fillId="5" fontId="23" numFmtId="0" xfId="0" applyAlignment="1" applyBorder="1" applyFont="1">
      <alignment horizontal="center" shrinkToFit="0" vertical="center" wrapText="1"/>
    </xf>
    <xf borderId="10" fillId="0" fontId="15" numFmtId="0" xfId="0" applyAlignment="1" applyBorder="1" applyFont="1">
      <alignment horizontal="center" vertical="center"/>
    </xf>
    <xf borderId="21" fillId="6" fontId="15" numFmtId="0" xfId="0" applyAlignment="1" applyBorder="1" applyFont="1">
      <alignment horizontal="center" shrinkToFit="0" vertical="center" wrapText="1"/>
    </xf>
    <xf borderId="21" fillId="3" fontId="15" numFmtId="0" xfId="0" applyAlignment="1" applyBorder="1" applyFont="1">
      <alignment horizontal="center" shrinkToFit="0" vertical="center" wrapText="1"/>
    </xf>
    <xf borderId="21" fillId="7" fontId="15" numFmtId="0" xfId="0" applyAlignment="1" applyBorder="1" applyFont="1">
      <alignment horizontal="center" shrinkToFit="0" vertical="center" wrapText="1"/>
    </xf>
    <xf borderId="21" fillId="8" fontId="15" numFmtId="0" xfId="0" applyAlignment="1" applyBorder="1" applyFont="1">
      <alignment horizontal="center" shrinkToFit="0" vertical="center" wrapText="1"/>
    </xf>
    <xf borderId="21" fillId="9" fontId="15" numFmtId="0" xfId="0" applyAlignment="1" applyBorder="1" applyFont="1">
      <alignment horizontal="center" shrinkToFit="0" vertical="center" wrapText="1"/>
    </xf>
    <xf borderId="22" fillId="10" fontId="3" numFmtId="0" xfId="0" applyAlignment="1" applyBorder="1" applyFont="1">
      <alignment horizontal="center" shrinkToFit="0" vertical="center" wrapText="1"/>
    </xf>
    <xf borderId="21" fillId="11" fontId="15" numFmtId="0" xfId="0" applyAlignment="1" applyBorder="1" applyFont="1">
      <alignment horizontal="center" shrinkToFit="0" vertical="center" wrapText="1"/>
    </xf>
    <xf borderId="21" fillId="12" fontId="15" numFmtId="0" xfId="0" applyAlignment="1" applyBorder="1" applyFont="1">
      <alignment horizontal="center" shrinkToFit="0" vertical="center" wrapText="1"/>
    </xf>
    <xf borderId="23" fillId="13" fontId="24" numFmtId="0" xfId="0" applyAlignment="1" applyBorder="1" applyFont="1">
      <alignment horizontal="center" shrinkToFit="0" vertical="center" wrapText="1"/>
    </xf>
    <xf borderId="23" fillId="14" fontId="1" numFmtId="0" xfId="0" applyAlignment="1" applyBorder="1" applyFont="1">
      <alignment horizontal="center" shrinkToFit="0" vertical="center" wrapText="1"/>
    </xf>
    <xf borderId="23" fillId="15" fontId="24" numFmtId="0" xfId="0" applyAlignment="1" applyBorder="1" applyFont="1">
      <alignment horizontal="center" shrinkToFit="0" vertical="center" wrapText="1"/>
    </xf>
    <xf borderId="1" fillId="0" fontId="15" numFmtId="0" xfId="0" applyAlignment="1" applyBorder="1" applyFont="1">
      <alignment horizontal="center" vertical="center"/>
    </xf>
    <xf borderId="3" fillId="0" fontId="26" numFmtId="0" xfId="0" applyAlignment="1" applyBorder="1" applyFont="1">
      <alignment horizontal="center" vertical="center"/>
    </xf>
    <xf borderId="20" fillId="4" fontId="27" numFmtId="0" xfId="0" applyAlignment="1" applyBorder="1" applyFont="1">
      <alignment horizontal="center" shrinkToFit="0" vertical="center" wrapText="1"/>
    </xf>
    <xf borderId="17" fillId="16" fontId="13" numFmtId="0" xfId="0" applyAlignment="1" applyBorder="1" applyFill="1" applyFont="1">
      <alignment horizontal="center" textRotation="90" vertical="center"/>
    </xf>
    <xf borderId="17" fillId="16" fontId="5" numFmtId="0" xfId="0" applyAlignment="1" applyBorder="1" applyFont="1">
      <alignment horizontal="center" vertical="center"/>
    </xf>
    <xf borderId="17" fillId="16" fontId="18" numFmtId="0" xfId="0" applyAlignment="1" applyBorder="1" applyFont="1">
      <alignment horizontal="center" vertical="center"/>
    </xf>
    <xf borderId="17" fillId="16" fontId="22" numFmtId="0" xfId="0" applyAlignment="1" applyBorder="1" applyFont="1">
      <alignment horizontal="center" vertical="center"/>
    </xf>
    <xf borderId="0" fillId="0" fontId="22" numFmtId="0" xfId="0" applyAlignment="1" applyFont="1">
      <alignment horizontal="center" vertical="center"/>
    </xf>
    <xf borderId="17" fillId="16" fontId="28" numFmtId="0" xfId="0" applyAlignment="1" applyBorder="1" applyFont="1">
      <alignment horizontal="center" shrinkToFit="0" vertical="center" wrapText="1"/>
    </xf>
    <xf borderId="17" fillId="16" fontId="13" numFmtId="0" xfId="0" applyAlignment="1" applyBorder="1" applyFont="1">
      <alignment horizontal="center" vertical="center"/>
    </xf>
    <xf borderId="17" fillId="16" fontId="29" numFmtId="0" xfId="0" applyAlignment="1" applyBorder="1" applyFont="1">
      <alignment horizontal="center" vertical="center"/>
    </xf>
    <xf borderId="24" fillId="16" fontId="30" numFmtId="0" xfId="0" applyAlignment="1" applyBorder="1" applyFont="1">
      <alignment horizontal="center" vertical="center"/>
    </xf>
    <xf borderId="24" fillId="16" fontId="13" numFmtId="0" xfId="0" applyAlignment="1" applyBorder="1" applyFont="1">
      <alignment horizontal="center" vertical="center"/>
    </xf>
    <xf borderId="5" fillId="0" fontId="13" numFmtId="0" xfId="0" applyAlignment="1" applyBorder="1" applyFont="1">
      <alignment horizontal="center" vertical="center"/>
    </xf>
    <xf borderId="24" fillId="16" fontId="31" numFmtId="0" xfId="0" applyAlignment="1" applyBorder="1" applyFont="1">
      <alignment horizontal="center" vertical="center"/>
    </xf>
    <xf borderId="17" fillId="16" fontId="1" numFmtId="0" xfId="0" applyAlignment="1" applyBorder="1" applyFont="1">
      <alignment horizontal="center" vertical="center"/>
    </xf>
    <xf borderId="4" fillId="0" fontId="26" numFmtId="0" xfId="0" applyAlignment="1" applyBorder="1" applyFont="1">
      <alignment horizontal="center" textRotation="90" vertical="center"/>
    </xf>
    <xf borderId="5" fillId="0" fontId="1" numFmtId="0" xfId="0" applyAlignment="1" applyBorder="1" applyFont="1">
      <alignment horizontal="center" vertical="center"/>
    </xf>
    <xf borderId="5" fillId="0" fontId="25" numFmtId="0" xfId="0" applyAlignment="1" applyBorder="1" applyFont="1">
      <alignment horizontal="center" vertical="center"/>
    </xf>
    <xf borderId="5" fillId="0" fontId="32" numFmtId="0" xfId="0" applyAlignment="1" applyBorder="1" applyFont="1">
      <alignment horizontal="center" vertical="center"/>
    </xf>
    <xf borderId="5" fillId="0" fontId="25" numFmtId="0" xfId="0" applyAlignment="1" applyBorder="1" applyFont="1">
      <alignment horizontal="center" shrinkToFit="0" vertical="center" wrapText="1"/>
    </xf>
    <xf borderId="6" fillId="0" fontId="25" numFmtId="2" xfId="0" applyAlignment="1" applyBorder="1" applyFont="1" applyNumberFormat="1">
      <alignment horizontal="center" readingOrder="0" vertical="center"/>
    </xf>
    <xf borderId="25" fillId="0" fontId="15" numFmtId="0" xfId="0" applyAlignment="1" applyBorder="1" applyFont="1">
      <alignment horizontal="center" vertical="center"/>
    </xf>
    <xf borderId="26" fillId="0" fontId="15" numFmtId="166" xfId="0" applyAlignment="1" applyBorder="1" applyFont="1" applyNumberFormat="1">
      <alignment horizontal="center" vertical="center"/>
    </xf>
    <xf borderId="26" fillId="0" fontId="15" numFmtId="0" xfId="0" applyAlignment="1" applyBorder="1" applyFont="1">
      <alignment horizontal="center" vertical="center"/>
    </xf>
    <xf borderId="27" fillId="0" fontId="15" numFmtId="0" xfId="0" applyAlignment="1" applyBorder="1" applyFont="1">
      <alignment horizontal="center" vertical="center"/>
    </xf>
    <xf borderId="4" fillId="0" fontId="25" numFmtId="164" xfId="0" applyAlignment="1" applyBorder="1" applyFont="1" applyNumberFormat="1">
      <alignment horizontal="center" vertical="center"/>
    </xf>
    <xf borderId="5" fillId="0" fontId="25" numFmtId="167" xfId="0" applyAlignment="1" applyBorder="1" applyFont="1" applyNumberFormat="1">
      <alignment horizontal="center" vertical="center"/>
    </xf>
    <xf borderId="6" fillId="0" fontId="25" numFmtId="167" xfId="0" applyAlignment="1" applyBorder="1" applyFont="1" applyNumberFormat="1">
      <alignment horizontal="center" vertical="center"/>
    </xf>
    <xf borderId="28" fillId="4" fontId="1" numFmtId="0" xfId="0" applyAlignment="1" applyBorder="1" applyFont="1">
      <alignment horizontal="center" vertical="center"/>
    </xf>
    <xf borderId="29" fillId="4" fontId="1" numFmtId="0" xfId="0" applyAlignment="1" applyBorder="1" applyFont="1">
      <alignment horizontal="center" vertical="center"/>
    </xf>
    <xf borderId="30" fillId="17" fontId="26" numFmtId="0" xfId="0" applyAlignment="1" applyBorder="1" applyFill="1" applyFont="1">
      <alignment horizontal="center" textRotation="90" vertical="center"/>
    </xf>
    <xf borderId="17" fillId="17" fontId="25" numFmtId="0" xfId="0" applyAlignment="1" applyBorder="1" applyFont="1">
      <alignment horizontal="center" vertical="center"/>
    </xf>
    <xf borderId="17" fillId="17" fontId="32" numFmtId="0" xfId="0" applyAlignment="1" applyBorder="1" applyFont="1">
      <alignment horizontal="center" vertical="center"/>
    </xf>
    <xf borderId="17" fillId="17" fontId="25" numFmtId="0" xfId="0" applyAlignment="1" applyBorder="1" applyFont="1">
      <alignment horizontal="center" shrinkToFit="0" vertical="center" wrapText="1"/>
    </xf>
    <xf borderId="31" fillId="17" fontId="25" numFmtId="2" xfId="0" applyAlignment="1" applyBorder="1" applyFont="1" applyNumberFormat="1">
      <alignment horizontal="center" readingOrder="0" vertical="center"/>
    </xf>
    <xf borderId="32" fillId="17" fontId="15" numFmtId="0" xfId="0" applyAlignment="1" applyBorder="1" applyFont="1">
      <alignment horizontal="center" vertical="center"/>
    </xf>
    <xf borderId="33" fillId="17" fontId="15" numFmtId="0" xfId="0" applyAlignment="1" applyBorder="1" applyFont="1">
      <alignment horizontal="center" vertical="center"/>
    </xf>
    <xf borderId="34" fillId="17" fontId="15" numFmtId="0" xfId="0" applyAlignment="1" applyBorder="1" applyFont="1">
      <alignment horizontal="center" vertical="center"/>
    </xf>
    <xf borderId="30" fillId="17" fontId="25" numFmtId="164" xfId="0" applyAlignment="1" applyBorder="1" applyFont="1" applyNumberFormat="1">
      <alignment horizontal="center" vertical="center"/>
    </xf>
    <xf borderId="17" fillId="17" fontId="25" numFmtId="167" xfId="0" applyAlignment="1" applyBorder="1" applyFont="1" applyNumberFormat="1">
      <alignment horizontal="center" vertical="center"/>
    </xf>
    <xf borderId="31" fillId="17" fontId="25" numFmtId="167" xfId="0" applyAlignment="1" applyBorder="1" applyFont="1" applyNumberFormat="1">
      <alignment horizontal="center" vertical="center"/>
    </xf>
    <xf borderId="34" fillId="4" fontId="1" numFmtId="0" xfId="0" applyAlignment="1" applyBorder="1" applyFont="1">
      <alignment horizontal="center" vertical="center"/>
    </xf>
    <xf borderId="32" fillId="4" fontId="1" numFmtId="0" xfId="0" applyAlignment="1" applyBorder="1" applyFont="1">
      <alignment horizontal="center" vertical="center"/>
    </xf>
    <xf borderId="7" fillId="0" fontId="26" numFmtId="0" xfId="0" applyAlignment="1" applyBorder="1" applyFont="1">
      <alignment horizontal="center" textRotation="90" vertical="center"/>
    </xf>
    <xf borderId="0" fillId="0" fontId="25" numFmtId="0" xfId="0" applyAlignment="1" applyFont="1">
      <alignment horizontal="center" vertical="center"/>
    </xf>
    <xf borderId="0" fillId="0" fontId="32" numFmtId="0" xfId="0" applyAlignment="1" applyFont="1">
      <alignment horizontal="center" vertical="center"/>
    </xf>
    <xf borderId="0" fillId="0" fontId="25" numFmtId="0" xfId="0" applyAlignment="1" applyFont="1">
      <alignment horizontal="center" shrinkToFit="0" vertical="center" wrapText="1"/>
    </xf>
    <xf borderId="8" fillId="0" fontId="25" numFmtId="2" xfId="0" applyAlignment="1" applyBorder="1" applyFont="1" applyNumberFormat="1">
      <alignment horizontal="center" readingOrder="0" vertical="center"/>
    </xf>
    <xf borderId="35" fillId="0" fontId="15" numFmtId="0" xfId="0" applyAlignment="1" applyBorder="1" applyFont="1">
      <alignment horizontal="center" vertical="center"/>
    </xf>
    <xf borderId="36" fillId="0" fontId="15" numFmtId="166" xfId="0" applyAlignment="1" applyBorder="1" applyFont="1" applyNumberFormat="1">
      <alignment horizontal="center" vertical="center"/>
    </xf>
    <xf borderId="36" fillId="0" fontId="15" numFmtId="0" xfId="0" applyAlignment="1" applyBorder="1" applyFont="1">
      <alignment horizontal="center" vertical="center"/>
    </xf>
    <xf borderId="36" fillId="0" fontId="33" numFmtId="0" xfId="0" applyAlignment="1" applyBorder="1" applyFont="1">
      <alignment horizontal="center" readingOrder="0" vertical="center"/>
    </xf>
    <xf borderId="37" fillId="0" fontId="15" numFmtId="0" xfId="0" applyAlignment="1" applyBorder="1" applyFont="1">
      <alignment horizontal="center" vertical="center"/>
    </xf>
    <xf borderId="7" fillId="0" fontId="25" numFmtId="164" xfId="0" applyAlignment="1" applyBorder="1" applyFont="1" applyNumberFormat="1">
      <alignment horizontal="center" vertical="center"/>
    </xf>
    <xf borderId="0" fillId="0" fontId="25" numFmtId="167" xfId="0" applyAlignment="1" applyFont="1" applyNumberFormat="1">
      <alignment horizontal="center" vertical="center"/>
    </xf>
    <xf borderId="8" fillId="0" fontId="25" numFmtId="167" xfId="0" applyAlignment="1" applyBorder="1" applyFont="1" applyNumberFormat="1">
      <alignment horizontal="center" vertical="center"/>
    </xf>
    <xf borderId="30" fillId="17" fontId="15" numFmtId="0" xfId="0" applyAlignment="1" applyBorder="1" applyFont="1">
      <alignment horizontal="center" vertical="center"/>
    </xf>
    <xf borderId="0" fillId="0" fontId="25" numFmtId="0" xfId="0" applyAlignment="1" applyFont="1">
      <alignment horizontal="center" shrinkToFit="1" vertical="center" wrapText="0"/>
    </xf>
    <xf borderId="38" fillId="17" fontId="26" numFmtId="0" xfId="0" applyAlignment="1" applyBorder="1" applyFont="1">
      <alignment horizontal="center" textRotation="90" vertical="center"/>
    </xf>
    <xf borderId="21" fillId="17" fontId="25" numFmtId="0" xfId="0" applyAlignment="1" applyBorder="1" applyFont="1">
      <alignment horizontal="center" vertical="center"/>
    </xf>
    <xf borderId="21" fillId="17" fontId="32" numFmtId="0" xfId="0" applyAlignment="1" applyBorder="1" applyFont="1">
      <alignment horizontal="center" vertical="center"/>
    </xf>
    <xf borderId="21" fillId="17" fontId="25" numFmtId="0" xfId="0" applyAlignment="1" applyBorder="1" applyFont="1">
      <alignment horizontal="center" shrinkToFit="0" vertical="center" wrapText="1"/>
    </xf>
    <xf borderId="39" fillId="17" fontId="25" numFmtId="2" xfId="0" applyAlignment="1" applyBorder="1" applyFont="1" applyNumberFormat="1">
      <alignment horizontal="center" readingOrder="0" vertical="center"/>
    </xf>
    <xf borderId="40" fillId="17" fontId="15" numFmtId="0" xfId="0" applyAlignment="1" applyBorder="1" applyFont="1">
      <alignment horizontal="center" vertical="center"/>
    </xf>
    <xf borderId="41" fillId="17" fontId="15" numFmtId="0" xfId="0" applyAlignment="1" applyBorder="1" applyFont="1">
      <alignment horizontal="center" vertical="center"/>
    </xf>
    <xf borderId="42" fillId="17" fontId="15" numFmtId="0" xfId="0" applyAlignment="1" applyBorder="1" applyFont="1">
      <alignment horizontal="center" vertical="center"/>
    </xf>
    <xf borderId="38" fillId="17" fontId="25" numFmtId="164" xfId="0" applyAlignment="1" applyBorder="1" applyFont="1" applyNumberFormat="1">
      <alignment horizontal="center" vertical="center"/>
    </xf>
    <xf borderId="21" fillId="17" fontId="25" numFmtId="167" xfId="0" applyAlignment="1" applyBorder="1" applyFont="1" applyNumberFormat="1">
      <alignment horizontal="center" vertical="center"/>
    </xf>
    <xf borderId="39" fillId="17" fontId="25" numFmtId="167" xfId="0" applyAlignment="1" applyBorder="1" applyFont="1" applyNumberFormat="1">
      <alignment horizontal="center" vertical="center"/>
    </xf>
    <xf borderId="43" fillId="4" fontId="1" numFmtId="0" xfId="0" applyAlignment="1" applyBorder="1" applyFont="1">
      <alignment horizontal="center" vertical="center"/>
    </xf>
    <xf borderId="44" fillId="4" fontId="1" numFmtId="0" xfId="0" applyAlignment="1" applyBorder="1" applyFont="1">
      <alignment horizontal="center" vertical="center"/>
    </xf>
    <xf borderId="0" fillId="0" fontId="28" numFmtId="0" xfId="0" applyAlignment="1" applyFont="1">
      <alignment horizontal="center" shrinkToFit="0" vertical="center" wrapText="1"/>
    </xf>
    <xf borderId="17" fillId="16" fontId="28" numFmtId="0" xfId="0" applyAlignment="1" applyBorder="1" applyFont="1">
      <alignment horizontal="center" vertical="center"/>
    </xf>
    <xf borderId="17" fillId="16" fontId="29" numFmtId="2" xfId="0" applyAlignment="1" applyBorder="1" applyFont="1" applyNumberFormat="1">
      <alignment horizontal="center" readingOrder="0" vertical="center"/>
    </xf>
    <xf borderId="17" fillId="16" fontId="23" numFmtId="0" xfId="0" applyAlignment="1" applyBorder="1" applyFont="1">
      <alignment horizontal="center" vertical="center"/>
    </xf>
    <xf borderId="17" fillId="16" fontId="15" numFmtId="0" xfId="0" applyAlignment="1" applyBorder="1" applyFont="1">
      <alignment horizontal="center" vertical="center"/>
    </xf>
    <xf borderId="0" fillId="0" fontId="15" numFmtId="0" xfId="0" applyAlignment="1" applyFont="1">
      <alignment horizontal="center" vertical="center"/>
    </xf>
    <xf borderId="0" fillId="0" fontId="25" numFmtId="164" xfId="0" applyAlignment="1" applyFont="1" applyNumberFormat="1">
      <alignment horizontal="center" vertical="center"/>
    </xf>
    <xf borderId="0" fillId="0" fontId="15" numFmtId="167" xfId="0" applyAlignment="1" applyFont="1" applyNumberFormat="1">
      <alignment horizontal="center" vertical="center"/>
    </xf>
    <xf borderId="24" fillId="17" fontId="32" numFmtId="0" xfId="0" applyAlignment="1" applyBorder="1" applyFont="1">
      <alignment horizontal="center" vertical="center"/>
    </xf>
    <xf borderId="38" fillId="17" fontId="15" numFmtId="0" xfId="0" applyAlignment="1" applyBorder="1" applyFont="1">
      <alignment horizontal="center" vertical="center"/>
    </xf>
    <xf borderId="9" fillId="0" fontId="26" numFmtId="0" xfId="0" applyAlignment="1" applyBorder="1" applyFont="1">
      <alignment horizontal="center" textRotation="90" vertical="center"/>
    </xf>
    <xf borderId="10" fillId="0" fontId="25" numFmtId="0" xfId="0" applyAlignment="1" applyBorder="1" applyFont="1">
      <alignment horizontal="center" vertical="center"/>
    </xf>
    <xf borderId="10" fillId="0" fontId="32" numFmtId="0" xfId="0" applyAlignment="1" applyBorder="1" applyFont="1">
      <alignment horizontal="center" vertical="center"/>
    </xf>
    <xf borderId="10" fillId="0" fontId="25" numFmtId="0" xfId="0" applyAlignment="1" applyBorder="1" applyFont="1">
      <alignment horizontal="center" shrinkToFit="0" vertical="center" wrapText="1"/>
    </xf>
    <xf borderId="11" fillId="0" fontId="25" numFmtId="2" xfId="0" applyAlignment="1" applyBorder="1" applyFont="1" applyNumberFormat="1">
      <alignment horizontal="center" readingOrder="0" vertical="center"/>
    </xf>
    <xf borderId="45" fillId="0" fontId="15" numFmtId="0" xfId="0" applyAlignment="1" applyBorder="1" applyFont="1">
      <alignment horizontal="center" vertical="center"/>
    </xf>
    <xf borderId="46" fillId="0" fontId="15" numFmtId="166" xfId="0" applyAlignment="1" applyBorder="1" applyFont="1" applyNumberFormat="1">
      <alignment horizontal="center" vertical="center"/>
    </xf>
    <xf borderId="46" fillId="0" fontId="15" numFmtId="0" xfId="0" applyAlignment="1" applyBorder="1" applyFont="1">
      <alignment horizontal="center" vertical="center"/>
    </xf>
    <xf borderId="47" fillId="0" fontId="15" numFmtId="0" xfId="0" applyAlignment="1" applyBorder="1" applyFont="1">
      <alignment horizontal="center" vertical="center"/>
    </xf>
    <xf borderId="9" fillId="0" fontId="25" numFmtId="164" xfId="0" applyAlignment="1" applyBorder="1" applyFont="1" applyNumberFormat="1">
      <alignment horizontal="center" vertical="center"/>
    </xf>
    <xf borderId="10" fillId="0" fontId="25" numFmtId="167" xfId="0" applyAlignment="1" applyBorder="1" applyFont="1" applyNumberFormat="1">
      <alignment horizontal="center" vertical="center"/>
    </xf>
    <xf borderId="11" fillId="0" fontId="25" numFmtId="167" xfId="0" applyAlignment="1" applyBorder="1" applyFont="1" applyNumberFormat="1">
      <alignment horizontal="center" vertical="center"/>
    </xf>
    <xf borderId="21" fillId="16" fontId="23" numFmtId="0" xfId="0" applyAlignment="1" applyBorder="1" applyFont="1">
      <alignment horizontal="center" vertical="center"/>
    </xf>
    <xf borderId="10" fillId="0" fontId="15" numFmtId="0" xfId="0" applyAlignment="1" applyBorder="1" applyFont="1">
      <alignment horizontal="center" shrinkToFit="0" vertical="center" wrapText="1"/>
    </xf>
    <xf borderId="31" fillId="16" fontId="29" numFmtId="2" xfId="0" applyAlignment="1" applyBorder="1" applyFont="1" applyNumberFormat="1">
      <alignment horizontal="center" readingOrder="0" vertical="center"/>
    </xf>
    <xf borderId="5" fillId="0" fontId="25" numFmtId="164" xfId="0" applyAlignment="1" applyBorder="1" applyFont="1" applyNumberFormat="1">
      <alignment horizontal="center" vertical="center"/>
    </xf>
    <xf borderId="17" fillId="17" fontId="25" numFmtId="164" xfId="0" applyAlignment="1" applyBorder="1" applyFont="1" applyNumberFormat="1">
      <alignment horizontal="center" vertical="center"/>
    </xf>
    <xf borderId="21" fillId="17" fontId="25" numFmtId="164" xfId="0" applyAlignment="1" applyBorder="1" applyFont="1" applyNumberFormat="1">
      <alignment horizontal="center" vertical="center"/>
    </xf>
    <xf borderId="48" fillId="17" fontId="26" numFmtId="0" xfId="0" applyAlignment="1" applyBorder="1" applyFont="1">
      <alignment horizontal="center" textRotation="90" vertical="center"/>
    </xf>
    <xf borderId="24" fillId="17" fontId="25" numFmtId="0" xfId="0" applyAlignment="1" applyBorder="1" applyFont="1">
      <alignment horizontal="center" vertical="center"/>
    </xf>
    <xf borderId="49" fillId="17" fontId="25" numFmtId="2" xfId="0" applyAlignment="1" applyBorder="1" applyFont="1" applyNumberFormat="1">
      <alignment horizontal="center" readingOrder="0" vertical="center"/>
    </xf>
    <xf borderId="50" fillId="17" fontId="15" numFmtId="0" xfId="0" applyAlignment="1" applyBorder="1" applyFont="1">
      <alignment horizontal="center" vertical="center"/>
    </xf>
    <xf borderId="51" fillId="17" fontId="15" numFmtId="0" xfId="0" applyAlignment="1" applyBorder="1" applyFont="1">
      <alignment horizontal="center" vertical="center"/>
    </xf>
    <xf borderId="52" fillId="17" fontId="15" numFmtId="0" xfId="0" applyAlignment="1" applyBorder="1" applyFont="1">
      <alignment horizontal="center" vertical="center"/>
    </xf>
    <xf borderId="48" fillId="17" fontId="25" numFmtId="164" xfId="0" applyAlignment="1" applyBorder="1" applyFont="1" applyNumberFormat="1">
      <alignment horizontal="center" vertical="center"/>
    </xf>
    <xf borderId="24" fillId="17" fontId="25" numFmtId="167" xfId="0" applyAlignment="1" applyBorder="1" applyFont="1" applyNumberFormat="1">
      <alignment horizontal="center" vertical="center"/>
    </xf>
    <xf borderId="49" fillId="17" fontId="25" numFmtId="167" xfId="0" applyAlignment="1" applyBorder="1" applyFont="1" applyNumberFormat="1">
      <alignment horizontal="center" vertical="center"/>
    </xf>
    <xf borderId="17" fillId="18" fontId="11" numFmtId="0" xfId="0" applyBorder="1" applyFill="1" applyFont="1"/>
    <xf borderId="0" fillId="0" fontId="34" numFmtId="1" xfId="0" applyAlignment="1" applyFont="1" applyNumberFormat="1">
      <alignment horizontal="left" vertical="center"/>
    </xf>
    <xf borderId="0" fillId="0" fontId="5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horizontal="center" vertical="center"/>
    </xf>
    <xf borderId="0" fillId="0" fontId="35" numFmtId="0" xfId="0" applyAlignment="1" applyFont="1">
      <alignment horizontal="center" shrinkToFit="0" vertical="center" wrapText="1"/>
    </xf>
    <xf borderId="20" fillId="16" fontId="36" numFmtId="0" xfId="0" applyAlignment="1" applyBorder="1" applyFont="1">
      <alignment horizontal="center" shrinkToFit="0" vertical="center" wrapText="1"/>
    </xf>
    <xf borderId="53" fillId="0" fontId="27" numFmtId="2" xfId="0" applyAlignment="1" applyBorder="1" applyFont="1" applyNumberFormat="1">
      <alignment horizontal="center"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1" numFmtId="2" xfId="0" applyAlignment="1" applyFont="1" applyNumberFormat="1">
      <alignment vertical="center"/>
    </xf>
    <xf borderId="17" fillId="16" fontId="24" numFmtId="0" xfId="0" applyAlignment="1" applyBorder="1" applyFont="1">
      <alignment horizontal="center" vertical="center"/>
    </xf>
    <xf borderId="54" fillId="0" fontId="37" numFmtId="1" xfId="0" applyAlignment="1" applyBorder="1" applyFont="1" applyNumberFormat="1">
      <alignment horizontal="left"/>
    </xf>
    <xf borderId="18" fillId="0" fontId="4" numFmtId="0" xfId="0" applyBorder="1" applyFont="1"/>
    <xf borderId="53" fillId="0" fontId="4" numFmtId="0" xfId="0" applyBorder="1" applyFont="1"/>
    <xf borderId="0" fillId="0" fontId="37" numFmtId="1" xfId="0" applyAlignment="1" applyFont="1" applyNumberFormat="1">
      <alignment horizontal="left"/>
    </xf>
    <xf borderId="0" fillId="0" fontId="1" numFmtId="1" xfId="0" applyAlignment="1" applyFont="1" applyNumberFormat="1">
      <alignment horizontal="right"/>
    </xf>
    <xf borderId="54" fillId="0" fontId="38" numFmtId="1" xfId="0" applyAlignment="1" applyBorder="1" applyFont="1" applyNumberFormat="1">
      <alignment horizontal="left"/>
    </xf>
    <xf borderId="0" fillId="0" fontId="1" numFmtId="0" xfId="0" applyAlignment="1" applyFont="1">
      <alignment horizontal="center"/>
    </xf>
    <xf borderId="0" fillId="0" fontId="1" numFmtId="1" xfId="0" applyAlignment="1" applyFont="1" applyNumberFormat="1">
      <alignment horizontal="center"/>
    </xf>
    <xf borderId="0" fillId="0" fontId="27" numFmtId="1" xfId="0" applyAlignment="1" applyFont="1" applyNumberFormat="1">
      <alignment horizontal="right" vertical="center"/>
    </xf>
    <xf borderId="55" fillId="0" fontId="1" numFmtId="1" xfId="0" applyAlignment="1" applyBorder="1" applyFont="1" applyNumberFormat="1">
      <alignment horizontal="center" vertical="center"/>
    </xf>
    <xf borderId="55" fillId="0" fontId="4" numFmtId="0" xfId="0" applyBorder="1" applyFont="1"/>
    <xf borderId="0" fillId="0" fontId="3" numFmtId="1" xfId="0" applyAlignment="1" applyFont="1" applyNumberFormat="1">
      <alignment horizontal="center" vertical="top"/>
    </xf>
    <xf borderId="56" fillId="0" fontId="5" numFmtId="0" xfId="0" applyAlignment="1" applyBorder="1" applyFont="1">
      <alignment horizontal="center" vertical="center"/>
    </xf>
    <xf borderId="53" fillId="0" fontId="39" numFmtId="1" xfId="0" applyAlignment="1" applyBorder="1" applyFont="1" applyNumberFormat="1">
      <alignment horizontal="center" vertical="center"/>
    </xf>
    <xf borderId="20" fillId="0" fontId="39" numFmtId="1" xfId="0" applyAlignment="1" applyBorder="1" applyFont="1" applyNumberFormat="1">
      <alignment horizontal="center" vertical="center"/>
    </xf>
    <xf borderId="20" fillId="0" fontId="39" numFmtId="1" xfId="0" applyAlignment="1" applyBorder="1" applyFont="1" applyNumberFormat="1">
      <alignment horizontal="center" shrinkToFit="0" vertical="center" wrapText="1"/>
    </xf>
    <xf borderId="20" fillId="0" fontId="40" numFmtId="0" xfId="0" applyAlignment="1" applyBorder="1" applyFont="1">
      <alignment horizontal="center" shrinkToFit="0" vertical="center" wrapText="1"/>
    </xf>
    <xf borderId="57" fillId="0" fontId="5" numFmtId="0" xfId="0" applyAlignment="1" applyBorder="1" applyFont="1">
      <alignment horizontal="center" vertical="center"/>
    </xf>
    <xf borderId="53" fillId="0" fontId="1" numFmtId="1" xfId="0" applyAlignment="1" applyBorder="1" applyFont="1" applyNumberFormat="1">
      <alignment horizontal="center" vertical="center"/>
    </xf>
    <xf borderId="20" fillId="0" fontId="1" numFmtId="1" xfId="0" applyAlignment="1" applyBorder="1" applyFont="1" applyNumberFormat="1">
      <alignment horizontal="center" vertical="center"/>
    </xf>
    <xf borderId="54" fillId="0" fontId="5" numFmtId="0" xfId="0" applyAlignment="1" applyBorder="1" applyFont="1">
      <alignment horizontal="center" vertical="center"/>
    </xf>
    <xf borderId="20" fillId="0" fontId="27" numFmtId="0" xfId="0" applyAlignment="1" applyBorder="1" applyFont="1">
      <alignment horizontal="center" vertical="center"/>
    </xf>
    <xf borderId="0" fillId="0" fontId="41" numFmtId="1" xfId="0" applyAlignment="1" applyFont="1" applyNumberFormat="1">
      <alignment horizontal="left" vertical="center"/>
    </xf>
    <xf borderId="0" fillId="0" fontId="1" numFmtId="1" xfId="0" applyAlignment="1" applyFont="1" applyNumberFormat="1">
      <alignment vertical="center"/>
    </xf>
    <xf borderId="20" fillId="0" fontId="42" numFmtId="0" xfId="0" applyAlignment="1" applyBorder="1" applyFont="1">
      <alignment horizontal="center" vertical="center"/>
    </xf>
    <xf borderId="20" fillId="0" fontId="5" numFmtId="0" xfId="0" applyAlignment="1" applyBorder="1" applyFont="1">
      <alignment horizontal="center" vertical="center"/>
    </xf>
    <xf borderId="20" fillId="0" fontId="24" numFmtId="1" xfId="0" applyAlignment="1" applyBorder="1" applyFont="1" applyNumberFormat="1">
      <alignment horizontal="center" vertical="center"/>
    </xf>
    <xf borderId="20" fillId="0" fontId="24" numFmtId="0" xfId="0" applyAlignment="1" applyBorder="1" applyFont="1">
      <alignment horizontal="center" vertical="center"/>
    </xf>
    <xf borderId="0" fillId="0" fontId="24" numFmtId="0" xfId="0" applyAlignment="1" applyFont="1">
      <alignment horizontal="center" vertical="center"/>
    </xf>
    <xf borderId="0" fillId="0" fontId="27" numFmtId="0" xfId="0" applyAlignment="1" applyFont="1">
      <alignment horizontal="center" vertical="center"/>
    </xf>
    <xf borderId="0" fillId="0" fontId="3" numFmtId="0" xfId="0" applyFont="1"/>
    <xf borderId="0" fillId="0" fontId="43" numFmtId="0" xfId="0" applyAlignment="1" applyFont="1">
      <alignment horizontal="right"/>
    </xf>
    <xf borderId="0" fillId="0" fontId="3" numFmtId="0" xfId="0" applyAlignment="1" applyFont="1">
      <alignment horizontal="right"/>
    </xf>
    <xf borderId="55" fillId="0" fontId="1" numFmtId="0" xfId="0" applyAlignment="1" applyBorder="1" applyFont="1">
      <alignment horizontal="right"/>
    </xf>
    <xf borderId="55" fillId="0" fontId="1" numFmtId="0" xfId="0" applyAlignment="1" applyBorder="1" applyFont="1">
      <alignment horizontal="center" vertical="center"/>
    </xf>
    <xf borderId="55" fillId="0" fontId="44" numFmtId="0" xfId="0" applyBorder="1" applyFont="1"/>
    <xf borderId="18" fillId="0" fontId="1" numFmtId="0" xfId="0" applyBorder="1" applyFont="1"/>
    <xf borderId="18" fillId="0" fontId="1" numFmtId="0" xfId="0" applyAlignment="1" applyBorder="1" applyFont="1">
      <alignment horizontal="center" vertical="center"/>
    </xf>
    <xf borderId="0" fillId="0" fontId="45" numFmtId="0" xfId="0" applyAlignment="1" applyFont="1">
      <alignment horizontal="left"/>
    </xf>
    <xf borderId="54" fillId="0" fontId="46" numFmtId="1" xfId="0" applyAlignment="1" applyBorder="1" applyFont="1" applyNumberFormat="1">
      <alignment horizontal="left" vertical="center"/>
    </xf>
    <xf borderId="54" fillId="0" fontId="38" numFmtId="1" xfId="0" applyAlignment="1" applyBorder="1" applyFont="1" applyNumberFormat="1">
      <alignment horizontal="left" shrinkToFit="0" vertical="center" wrapText="1"/>
    </xf>
    <xf borderId="0" fillId="0" fontId="46" numFmtId="0" xfId="0" applyAlignment="1" applyFont="1">
      <alignment vertical="center"/>
    </xf>
    <xf borderId="0" fillId="0" fontId="5" numFmtId="0" xfId="0" applyAlignment="1" applyFont="1">
      <alignment horizontal="left" vertical="center"/>
    </xf>
    <xf borderId="0" fillId="0" fontId="47" numFmtId="0" xfId="0" applyAlignment="1" applyFont="1">
      <alignment horizontal="left" vertical="center"/>
    </xf>
    <xf borderId="0" fillId="0" fontId="48" numFmtId="0" xfId="0" applyAlignment="1" applyFont="1">
      <alignment horizontal="left" vertical="center"/>
    </xf>
    <xf borderId="0" fillId="0" fontId="49" numFmtId="0" xfId="0" applyAlignment="1" applyFont="1">
      <alignment horizontal="center"/>
    </xf>
    <xf borderId="58" fillId="0" fontId="10" numFmtId="0" xfId="0" applyAlignment="1" applyBorder="1" applyFont="1">
      <alignment horizontal="left" vertical="center"/>
    </xf>
    <xf borderId="59" fillId="0" fontId="4" numFmtId="0" xfId="0" applyBorder="1" applyFont="1"/>
    <xf borderId="19" fillId="0" fontId="10" numFmtId="0" xfId="0" applyBorder="1" applyFont="1"/>
    <xf borderId="19" fillId="0" fontId="1" numFmtId="0" xfId="0" applyBorder="1" applyFont="1"/>
    <xf borderId="60" fillId="0" fontId="4" numFmtId="0" xfId="0" applyBorder="1" applyFont="1"/>
    <xf borderId="61" fillId="0" fontId="4" numFmtId="0" xfId="0" applyBorder="1" applyFont="1"/>
    <xf borderId="62" fillId="0" fontId="10" numFmtId="0" xfId="0" applyBorder="1" applyFont="1"/>
    <xf borderId="62" fillId="0" fontId="1" numFmtId="0" xfId="0" applyBorder="1" applyFont="1"/>
    <xf borderId="19" fillId="0" fontId="10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37" fillId="0" fontId="10" numFmtId="0" xfId="0" applyAlignment="1" applyBorder="1" applyFont="1">
      <alignment horizontal="left" vertical="center"/>
    </xf>
    <xf borderId="35" fillId="0" fontId="4" numFmtId="0" xfId="0" applyBorder="1" applyFont="1"/>
    <xf borderId="36" fillId="0" fontId="1" numFmtId="0" xfId="0" applyBorder="1" applyFont="1"/>
    <xf borderId="62" fillId="0" fontId="10" numFmtId="0" xfId="0" applyAlignment="1" applyBorder="1" applyFont="1">
      <alignment horizontal="center"/>
    </xf>
    <xf borderId="36" fillId="0" fontId="1" numFmtId="0" xfId="0" applyAlignment="1" applyBorder="1" applyFont="1">
      <alignment horizontal="center"/>
    </xf>
    <xf borderId="62" fillId="0" fontId="1" numFmtId="0" xfId="0" applyAlignment="1" applyBorder="1" applyFont="1">
      <alignment horizontal="center"/>
    </xf>
    <xf borderId="19" fillId="0" fontId="1" numFmtId="0" xfId="0" applyAlignment="1" applyBorder="1" applyFont="1">
      <alignment horizontal="center"/>
    </xf>
    <xf borderId="37" fillId="0" fontId="4" numFmtId="0" xfId="0" applyBorder="1" applyFont="1"/>
    <xf borderId="36" fillId="0" fontId="10" numFmtId="0" xfId="0" applyAlignment="1" applyBorder="1" applyFont="1">
      <alignment horizontal="center"/>
    </xf>
    <xf borderId="58" fillId="3" fontId="10" numFmtId="0" xfId="0" applyAlignment="1" applyBorder="1" applyFont="1">
      <alignment horizontal="left" vertical="center"/>
    </xf>
    <xf borderId="59" fillId="0" fontId="1" numFmtId="0" xfId="0" applyBorder="1" applyFont="1"/>
    <xf borderId="61" fillId="0" fontId="1" numFmtId="0" xfId="0" applyBorder="1" applyFont="1"/>
    <xf borderId="58" fillId="0" fontId="12" numFmtId="0" xfId="0" applyAlignment="1" applyBorder="1" applyFont="1">
      <alignment horizontal="left" shrinkToFit="0" vertical="center" wrapText="1"/>
    </xf>
    <xf borderId="0" fillId="0" fontId="1" numFmtId="0" xfId="0" applyAlignment="1" applyFont="1">
      <alignment vertical="center"/>
    </xf>
    <xf borderId="58" fillId="0" fontId="1" numFmtId="0" xfId="0" applyBorder="1" applyFont="1"/>
    <xf borderId="63" fillId="0" fontId="1" numFmtId="0" xfId="0" applyBorder="1" applyFont="1"/>
    <xf borderId="63" fillId="0" fontId="1" numFmtId="0" xfId="0" applyAlignment="1" applyBorder="1" applyFont="1">
      <alignment horizontal="left" vertical="center"/>
    </xf>
    <xf borderId="59" fillId="0" fontId="1" numFmtId="0" xfId="0" applyAlignment="1" applyBorder="1" applyFont="1">
      <alignment horizontal="center"/>
    </xf>
    <xf borderId="0" fillId="0" fontId="41" numFmtId="0" xfId="0" applyAlignment="1" applyFont="1">
      <alignment horizontal="center" shrinkToFit="0" vertical="center" wrapText="1"/>
    </xf>
    <xf borderId="55" fillId="0" fontId="1" numFmtId="0" xfId="0" applyAlignment="1" applyBorder="1" applyFont="1">
      <alignment horizontal="left"/>
    </xf>
    <xf borderId="55" fillId="0" fontId="1" numFmtId="0" xfId="0" applyBorder="1" applyFont="1"/>
    <xf borderId="37" fillId="0" fontId="38" numFmtId="0" xfId="0" applyAlignment="1" applyBorder="1" applyFont="1">
      <alignment horizontal="center" shrinkToFit="0" vertical="center" wrapText="1"/>
    </xf>
    <xf borderId="20" fillId="0" fontId="41" numFmtId="0" xfId="0" applyAlignment="1" applyBorder="1" applyFont="1">
      <alignment horizontal="center" shrinkToFit="0" vertical="center" wrapText="1"/>
    </xf>
    <xf borderId="35" fillId="0" fontId="41" numFmtId="0" xfId="0" applyAlignment="1" applyBorder="1" applyFont="1">
      <alignment horizontal="center" shrinkToFit="0" vertical="center" wrapText="1"/>
    </xf>
    <xf borderId="0" fillId="0" fontId="41" numFmtId="0" xfId="0" applyAlignment="1" applyFont="1">
      <alignment horizontal="center" shrinkToFit="0" wrapText="1"/>
    </xf>
    <xf borderId="37" fillId="0" fontId="1" numFmtId="0" xfId="0" applyBorder="1" applyFont="1"/>
    <xf borderId="0" fillId="0" fontId="41" numFmtId="0" xfId="0" applyAlignment="1" applyFont="1">
      <alignment horizontal="left" shrinkToFit="0" vertical="center" wrapText="1"/>
    </xf>
    <xf borderId="20" fillId="0" fontId="41" numFmtId="0" xfId="0" applyAlignment="1" applyBorder="1" applyFont="1">
      <alignment horizontal="center" shrinkToFit="0" wrapText="1"/>
    </xf>
    <xf borderId="60" fillId="0" fontId="41" numFmtId="0" xfId="0" applyAlignment="1" applyBorder="1" applyFont="1">
      <alignment horizontal="center" shrinkToFit="0" wrapText="1"/>
    </xf>
    <xf borderId="55" fillId="0" fontId="41" numFmtId="0" xfId="0" applyAlignment="1" applyBorder="1" applyFont="1">
      <alignment horizontal="center" shrinkToFit="0" wrapText="1"/>
    </xf>
    <xf borderId="55" fillId="0" fontId="41" numFmtId="0" xfId="0" applyAlignment="1" applyBorder="1" applyFont="1">
      <alignment horizontal="left" shrinkToFit="0" vertical="center" wrapText="1"/>
    </xf>
    <xf borderId="61" fillId="0" fontId="41" numFmtId="0" xfId="0" applyAlignment="1" applyBorder="1" applyFont="1">
      <alignment horizontal="center" shrinkToFit="0" wrapText="1"/>
    </xf>
    <xf borderId="0" fillId="0" fontId="47" numFmtId="0" xfId="0" applyFont="1"/>
    <xf borderId="1" fillId="0" fontId="1" numFmtId="0" xfId="0" applyAlignment="1" applyBorder="1" applyFont="1">
      <alignment horizontal="center" vertical="center"/>
    </xf>
    <xf borderId="5" fillId="0" fontId="5" numFmtId="0" xfId="0" applyAlignment="1" applyBorder="1" applyFont="1">
      <alignment horizontal="center" vertical="center"/>
    </xf>
    <xf borderId="6" fillId="0" fontId="5" numFmtId="1" xfId="0" applyAlignment="1" applyBorder="1" applyFont="1" applyNumberFormat="1">
      <alignment horizontal="center" vertical="center"/>
    </xf>
    <xf borderId="20" fillId="0" fontId="1" numFmtId="0" xfId="0" applyBorder="1" applyFont="1"/>
  </cellXfs>
  <cellStyles count="1">
    <cellStyle xfId="0" name="Normal" builtinId="0"/>
  </cellStyles>
  <dxfs count="13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7F20"/>
          <bgColor rgb="FFF77F2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0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6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1.jpg"/><Relationship Id="rId42" Type="http://schemas.openxmlformats.org/officeDocument/2006/relationships/image" Target="../media/image37.jpg"/><Relationship Id="rId41" Type="http://schemas.openxmlformats.org/officeDocument/2006/relationships/image" Target="../media/image38.jpg"/><Relationship Id="rId44" Type="http://schemas.openxmlformats.org/officeDocument/2006/relationships/image" Target="../media/image40.jpg"/><Relationship Id="rId43" Type="http://schemas.openxmlformats.org/officeDocument/2006/relationships/image" Target="../media/image43.jpg"/><Relationship Id="rId46" Type="http://schemas.openxmlformats.org/officeDocument/2006/relationships/image" Target="../media/image47.jpg"/><Relationship Id="rId45" Type="http://schemas.openxmlformats.org/officeDocument/2006/relationships/image" Target="../media/image46.jpg"/><Relationship Id="rId107" Type="http://schemas.openxmlformats.org/officeDocument/2006/relationships/image" Target="../media/image104.jpg"/><Relationship Id="rId106" Type="http://schemas.openxmlformats.org/officeDocument/2006/relationships/image" Target="../media/image110.jpg"/><Relationship Id="rId105" Type="http://schemas.openxmlformats.org/officeDocument/2006/relationships/image" Target="../media/image108.jpg"/><Relationship Id="rId104" Type="http://schemas.openxmlformats.org/officeDocument/2006/relationships/image" Target="../media/image106.jpg"/><Relationship Id="rId109" Type="http://schemas.openxmlformats.org/officeDocument/2006/relationships/image" Target="../media/image122.png"/><Relationship Id="rId108" Type="http://schemas.openxmlformats.org/officeDocument/2006/relationships/image" Target="../media/image105.png"/><Relationship Id="rId48" Type="http://schemas.openxmlformats.org/officeDocument/2006/relationships/image" Target="../media/image51.jpg"/><Relationship Id="rId47" Type="http://schemas.openxmlformats.org/officeDocument/2006/relationships/image" Target="../media/image49.jpg"/><Relationship Id="rId49" Type="http://schemas.openxmlformats.org/officeDocument/2006/relationships/image" Target="../media/image54.jpg"/><Relationship Id="rId103" Type="http://schemas.openxmlformats.org/officeDocument/2006/relationships/image" Target="../media/image102.jpg"/><Relationship Id="rId102" Type="http://schemas.openxmlformats.org/officeDocument/2006/relationships/image" Target="../media/image109.jpg"/><Relationship Id="rId101" Type="http://schemas.openxmlformats.org/officeDocument/2006/relationships/image" Target="../media/image101.jpg"/><Relationship Id="rId100" Type="http://schemas.openxmlformats.org/officeDocument/2006/relationships/image" Target="../media/image100.jpg"/><Relationship Id="rId31" Type="http://schemas.openxmlformats.org/officeDocument/2006/relationships/image" Target="../media/image32.jpg"/><Relationship Id="rId30" Type="http://schemas.openxmlformats.org/officeDocument/2006/relationships/image" Target="../media/image27.jpg"/><Relationship Id="rId33" Type="http://schemas.openxmlformats.org/officeDocument/2006/relationships/image" Target="../media/image29.jpg"/><Relationship Id="rId32" Type="http://schemas.openxmlformats.org/officeDocument/2006/relationships/image" Target="../media/image33.jpg"/><Relationship Id="rId35" Type="http://schemas.openxmlformats.org/officeDocument/2006/relationships/image" Target="../media/image35.png"/><Relationship Id="rId34" Type="http://schemas.openxmlformats.org/officeDocument/2006/relationships/image" Target="../media/image34.jpg"/><Relationship Id="rId37" Type="http://schemas.openxmlformats.org/officeDocument/2006/relationships/image" Target="../media/image45.png"/><Relationship Id="rId36" Type="http://schemas.openxmlformats.org/officeDocument/2006/relationships/image" Target="../media/image39.jpg"/><Relationship Id="rId39" Type="http://schemas.openxmlformats.org/officeDocument/2006/relationships/image" Target="../media/image36.jpg"/><Relationship Id="rId38" Type="http://schemas.openxmlformats.org/officeDocument/2006/relationships/image" Target="../media/image42.jpg"/><Relationship Id="rId20" Type="http://schemas.openxmlformats.org/officeDocument/2006/relationships/image" Target="../media/image23.jpg"/><Relationship Id="rId22" Type="http://schemas.openxmlformats.org/officeDocument/2006/relationships/image" Target="../media/image20.jpg"/><Relationship Id="rId21" Type="http://schemas.openxmlformats.org/officeDocument/2006/relationships/image" Target="../media/image6.jpg"/><Relationship Id="rId24" Type="http://schemas.openxmlformats.org/officeDocument/2006/relationships/image" Target="../media/image25.jpg"/><Relationship Id="rId23" Type="http://schemas.openxmlformats.org/officeDocument/2006/relationships/image" Target="../media/image5.jpg"/><Relationship Id="rId129" Type="http://schemas.openxmlformats.org/officeDocument/2006/relationships/image" Target="../media/image129.png"/><Relationship Id="rId128" Type="http://schemas.openxmlformats.org/officeDocument/2006/relationships/image" Target="../media/image126.png"/><Relationship Id="rId127" Type="http://schemas.openxmlformats.org/officeDocument/2006/relationships/image" Target="../media/image133.png"/><Relationship Id="rId126" Type="http://schemas.openxmlformats.org/officeDocument/2006/relationships/image" Target="../media/image125.png"/><Relationship Id="rId26" Type="http://schemas.openxmlformats.org/officeDocument/2006/relationships/image" Target="../media/image28.jpg"/><Relationship Id="rId121" Type="http://schemas.openxmlformats.org/officeDocument/2006/relationships/image" Target="../media/image119.png"/><Relationship Id="rId25" Type="http://schemas.openxmlformats.org/officeDocument/2006/relationships/image" Target="../media/image30.jpg"/><Relationship Id="rId120" Type="http://schemas.openxmlformats.org/officeDocument/2006/relationships/image" Target="../media/image117.png"/><Relationship Id="rId28" Type="http://schemas.openxmlformats.org/officeDocument/2006/relationships/image" Target="../media/image31.jpg"/><Relationship Id="rId27" Type="http://schemas.openxmlformats.org/officeDocument/2006/relationships/image" Target="../media/image48.jpg"/><Relationship Id="rId125" Type="http://schemas.openxmlformats.org/officeDocument/2006/relationships/image" Target="../media/image121.png"/><Relationship Id="rId29" Type="http://schemas.openxmlformats.org/officeDocument/2006/relationships/image" Target="../media/image44.jpg"/><Relationship Id="rId124" Type="http://schemas.openxmlformats.org/officeDocument/2006/relationships/image" Target="../media/image124.png"/><Relationship Id="rId123" Type="http://schemas.openxmlformats.org/officeDocument/2006/relationships/image" Target="../media/image123.png"/><Relationship Id="rId122" Type="http://schemas.openxmlformats.org/officeDocument/2006/relationships/image" Target="../media/image128.png"/><Relationship Id="rId95" Type="http://schemas.openxmlformats.org/officeDocument/2006/relationships/image" Target="../media/image90.jpg"/><Relationship Id="rId94" Type="http://schemas.openxmlformats.org/officeDocument/2006/relationships/image" Target="../media/image94.jpg"/><Relationship Id="rId97" Type="http://schemas.openxmlformats.org/officeDocument/2006/relationships/image" Target="../media/image118.jpg"/><Relationship Id="rId96" Type="http://schemas.openxmlformats.org/officeDocument/2006/relationships/image" Target="../media/image96.jpg"/><Relationship Id="rId11" Type="http://schemas.openxmlformats.org/officeDocument/2006/relationships/image" Target="../media/image22.jpg"/><Relationship Id="rId99" Type="http://schemas.openxmlformats.org/officeDocument/2006/relationships/image" Target="../media/image103.jpg"/><Relationship Id="rId10" Type="http://schemas.openxmlformats.org/officeDocument/2006/relationships/image" Target="../media/image17.jpg"/><Relationship Id="rId98" Type="http://schemas.openxmlformats.org/officeDocument/2006/relationships/image" Target="../media/image99.jpg"/><Relationship Id="rId13" Type="http://schemas.openxmlformats.org/officeDocument/2006/relationships/image" Target="../media/image19.jpg"/><Relationship Id="rId12" Type="http://schemas.openxmlformats.org/officeDocument/2006/relationships/image" Target="../media/image10.jpg"/><Relationship Id="rId91" Type="http://schemas.openxmlformats.org/officeDocument/2006/relationships/image" Target="../media/image97.jpg"/><Relationship Id="rId90" Type="http://schemas.openxmlformats.org/officeDocument/2006/relationships/image" Target="../media/image89.jpg"/><Relationship Id="rId93" Type="http://schemas.openxmlformats.org/officeDocument/2006/relationships/image" Target="../media/image98.jpg"/><Relationship Id="rId92" Type="http://schemas.openxmlformats.org/officeDocument/2006/relationships/image" Target="../media/image92.jpg"/><Relationship Id="rId118" Type="http://schemas.openxmlformats.org/officeDocument/2006/relationships/image" Target="../media/image130.png"/><Relationship Id="rId117" Type="http://schemas.openxmlformats.org/officeDocument/2006/relationships/image" Target="../media/image127.png"/><Relationship Id="rId116" Type="http://schemas.openxmlformats.org/officeDocument/2006/relationships/image" Target="../media/image115.png"/><Relationship Id="rId115" Type="http://schemas.openxmlformats.org/officeDocument/2006/relationships/image" Target="../media/image113.png"/><Relationship Id="rId119" Type="http://schemas.openxmlformats.org/officeDocument/2006/relationships/image" Target="../media/image116.png"/><Relationship Id="rId15" Type="http://schemas.openxmlformats.org/officeDocument/2006/relationships/image" Target="../media/image13.jpg"/><Relationship Id="rId110" Type="http://schemas.openxmlformats.org/officeDocument/2006/relationships/image" Target="../media/image112.png"/><Relationship Id="rId14" Type="http://schemas.openxmlformats.org/officeDocument/2006/relationships/image" Target="../media/image2.jpg"/><Relationship Id="rId17" Type="http://schemas.openxmlformats.org/officeDocument/2006/relationships/image" Target="../media/image16.jpg"/><Relationship Id="rId16" Type="http://schemas.openxmlformats.org/officeDocument/2006/relationships/image" Target="../media/image14.jpg"/><Relationship Id="rId19" Type="http://schemas.openxmlformats.org/officeDocument/2006/relationships/image" Target="../media/image9.jpg"/><Relationship Id="rId114" Type="http://schemas.openxmlformats.org/officeDocument/2006/relationships/image" Target="../media/image114.png"/><Relationship Id="rId18" Type="http://schemas.openxmlformats.org/officeDocument/2006/relationships/image" Target="../media/image7.jpg"/><Relationship Id="rId113" Type="http://schemas.openxmlformats.org/officeDocument/2006/relationships/image" Target="../media/image120.png"/><Relationship Id="rId112" Type="http://schemas.openxmlformats.org/officeDocument/2006/relationships/image" Target="../media/image111.png"/><Relationship Id="rId111" Type="http://schemas.openxmlformats.org/officeDocument/2006/relationships/image" Target="../media/image107.png"/><Relationship Id="rId84" Type="http://schemas.openxmlformats.org/officeDocument/2006/relationships/image" Target="../media/image82.jpg"/><Relationship Id="rId83" Type="http://schemas.openxmlformats.org/officeDocument/2006/relationships/image" Target="../media/image79.jpg"/><Relationship Id="rId86" Type="http://schemas.openxmlformats.org/officeDocument/2006/relationships/image" Target="../media/image83.jpg"/><Relationship Id="rId85" Type="http://schemas.openxmlformats.org/officeDocument/2006/relationships/image" Target="../media/image78.jpg"/><Relationship Id="rId88" Type="http://schemas.openxmlformats.org/officeDocument/2006/relationships/image" Target="../media/image85.jpg"/><Relationship Id="rId87" Type="http://schemas.openxmlformats.org/officeDocument/2006/relationships/image" Target="../media/image88.jpg"/><Relationship Id="rId89" Type="http://schemas.openxmlformats.org/officeDocument/2006/relationships/image" Target="../media/image87.jpg"/><Relationship Id="rId80" Type="http://schemas.openxmlformats.org/officeDocument/2006/relationships/image" Target="../media/image84.jpg"/><Relationship Id="rId82" Type="http://schemas.openxmlformats.org/officeDocument/2006/relationships/image" Target="../media/image76.jpg"/><Relationship Id="rId81" Type="http://schemas.openxmlformats.org/officeDocument/2006/relationships/image" Target="../media/image77.jpg"/><Relationship Id="rId1" Type="http://schemas.openxmlformats.org/officeDocument/2006/relationships/image" Target="../media/image4.png"/><Relationship Id="rId2" Type="http://schemas.openxmlformats.org/officeDocument/2006/relationships/image" Target="../media/image15.jpg"/><Relationship Id="rId3" Type="http://schemas.openxmlformats.org/officeDocument/2006/relationships/image" Target="../media/image21.jpg"/><Relationship Id="rId4" Type="http://schemas.openxmlformats.org/officeDocument/2006/relationships/image" Target="../media/image18.jpg"/><Relationship Id="rId9" Type="http://schemas.openxmlformats.org/officeDocument/2006/relationships/image" Target="../media/image11.jpg"/><Relationship Id="rId5" Type="http://schemas.openxmlformats.org/officeDocument/2006/relationships/image" Target="../media/image12.jpg"/><Relationship Id="rId6" Type="http://schemas.openxmlformats.org/officeDocument/2006/relationships/image" Target="../media/image8.jpg"/><Relationship Id="rId7" Type="http://schemas.openxmlformats.org/officeDocument/2006/relationships/image" Target="../media/image3.jpg"/><Relationship Id="rId8" Type="http://schemas.openxmlformats.org/officeDocument/2006/relationships/image" Target="../media/image24.jpg"/><Relationship Id="rId73" Type="http://schemas.openxmlformats.org/officeDocument/2006/relationships/image" Target="../media/image75.jpg"/><Relationship Id="rId72" Type="http://schemas.openxmlformats.org/officeDocument/2006/relationships/image" Target="../media/image95.jpg"/><Relationship Id="rId75" Type="http://schemas.openxmlformats.org/officeDocument/2006/relationships/image" Target="../media/image74.jpg"/><Relationship Id="rId74" Type="http://schemas.openxmlformats.org/officeDocument/2006/relationships/image" Target="../media/image91.jpg"/><Relationship Id="rId77" Type="http://schemas.openxmlformats.org/officeDocument/2006/relationships/image" Target="../media/image93.jpg"/><Relationship Id="rId76" Type="http://schemas.openxmlformats.org/officeDocument/2006/relationships/image" Target="../media/image80.jpg"/><Relationship Id="rId79" Type="http://schemas.openxmlformats.org/officeDocument/2006/relationships/image" Target="../media/image81.jpg"/><Relationship Id="rId78" Type="http://schemas.openxmlformats.org/officeDocument/2006/relationships/image" Target="../media/image86.jpg"/><Relationship Id="rId71" Type="http://schemas.openxmlformats.org/officeDocument/2006/relationships/image" Target="../media/image72.jpg"/><Relationship Id="rId70" Type="http://schemas.openxmlformats.org/officeDocument/2006/relationships/image" Target="../media/image70.jpg"/><Relationship Id="rId138" Type="http://schemas.openxmlformats.org/officeDocument/2006/relationships/image" Target="../media/image139.jpg"/><Relationship Id="rId137" Type="http://schemas.openxmlformats.org/officeDocument/2006/relationships/image" Target="../media/image140.jpg"/><Relationship Id="rId132" Type="http://schemas.openxmlformats.org/officeDocument/2006/relationships/image" Target="../media/image134.png"/><Relationship Id="rId131" Type="http://schemas.openxmlformats.org/officeDocument/2006/relationships/image" Target="../media/image138.png"/><Relationship Id="rId130" Type="http://schemas.openxmlformats.org/officeDocument/2006/relationships/image" Target="../media/image136.png"/><Relationship Id="rId136" Type="http://schemas.openxmlformats.org/officeDocument/2006/relationships/image" Target="../media/image137.jpg"/><Relationship Id="rId135" Type="http://schemas.openxmlformats.org/officeDocument/2006/relationships/image" Target="../media/image135.jpg"/><Relationship Id="rId134" Type="http://schemas.openxmlformats.org/officeDocument/2006/relationships/image" Target="../media/image132.jpg"/><Relationship Id="rId133" Type="http://schemas.openxmlformats.org/officeDocument/2006/relationships/image" Target="../media/image131.png"/><Relationship Id="rId62" Type="http://schemas.openxmlformats.org/officeDocument/2006/relationships/image" Target="../media/image60.jpg"/><Relationship Id="rId61" Type="http://schemas.openxmlformats.org/officeDocument/2006/relationships/image" Target="../media/image63.jpg"/><Relationship Id="rId64" Type="http://schemas.openxmlformats.org/officeDocument/2006/relationships/image" Target="../media/image67.jpg"/><Relationship Id="rId63" Type="http://schemas.openxmlformats.org/officeDocument/2006/relationships/image" Target="../media/image55.jpg"/><Relationship Id="rId66" Type="http://schemas.openxmlformats.org/officeDocument/2006/relationships/image" Target="../media/image62.jpg"/><Relationship Id="rId65" Type="http://schemas.openxmlformats.org/officeDocument/2006/relationships/image" Target="../media/image61.jpg"/><Relationship Id="rId68" Type="http://schemas.openxmlformats.org/officeDocument/2006/relationships/image" Target="../media/image68.jpg"/><Relationship Id="rId67" Type="http://schemas.openxmlformats.org/officeDocument/2006/relationships/image" Target="../media/image65.jpg"/><Relationship Id="rId60" Type="http://schemas.openxmlformats.org/officeDocument/2006/relationships/image" Target="../media/image57.jpg"/><Relationship Id="rId69" Type="http://schemas.openxmlformats.org/officeDocument/2006/relationships/image" Target="../media/image64.jpg"/><Relationship Id="rId51" Type="http://schemas.openxmlformats.org/officeDocument/2006/relationships/image" Target="../media/image50.png"/><Relationship Id="rId50" Type="http://schemas.openxmlformats.org/officeDocument/2006/relationships/image" Target="../media/image52.png"/><Relationship Id="rId53" Type="http://schemas.openxmlformats.org/officeDocument/2006/relationships/image" Target="../media/image71.png"/><Relationship Id="rId52" Type="http://schemas.openxmlformats.org/officeDocument/2006/relationships/image" Target="../media/image69.png"/><Relationship Id="rId55" Type="http://schemas.openxmlformats.org/officeDocument/2006/relationships/image" Target="../media/image59.png"/><Relationship Id="rId54" Type="http://schemas.openxmlformats.org/officeDocument/2006/relationships/image" Target="../media/image56.png"/><Relationship Id="rId57" Type="http://schemas.openxmlformats.org/officeDocument/2006/relationships/image" Target="../media/image66.png"/><Relationship Id="rId56" Type="http://schemas.openxmlformats.org/officeDocument/2006/relationships/image" Target="../media/image73.png"/><Relationship Id="rId59" Type="http://schemas.openxmlformats.org/officeDocument/2006/relationships/image" Target="../media/image58.jpg"/><Relationship Id="rId58" Type="http://schemas.openxmlformats.org/officeDocument/2006/relationships/image" Target="../media/image5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</xdr:colOff>
      <xdr:row>0</xdr:row>
      <xdr:rowOff>57150</xdr:rowOff>
    </xdr:from>
    <xdr:ext cx="2447925" cy="8572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819150</xdr:rowOff>
    </xdr:from>
    <xdr:ext cx="3181350" cy="1285875"/>
    <xdr:pic>
      <xdr:nvPicPr>
        <xdr:cNvPr id="0" name="image26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742950</xdr:colOff>
      <xdr:row>1</xdr:row>
      <xdr:rowOff>0</xdr:rowOff>
    </xdr:from>
    <xdr:ext cx="3638550" cy="12668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10</xdr:row>
      <xdr:rowOff>114300</xdr:rowOff>
    </xdr:from>
    <xdr:ext cx="1581150" cy="1076325"/>
    <xdr:pic>
      <xdr:nvPicPr>
        <xdr:cNvPr id="0" name="image1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11</xdr:row>
      <xdr:rowOff>142875</xdr:rowOff>
    </xdr:from>
    <xdr:ext cx="1485900" cy="981075"/>
    <xdr:pic>
      <xdr:nvPicPr>
        <xdr:cNvPr id="0" name="image2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15</xdr:row>
      <xdr:rowOff>85725</xdr:rowOff>
    </xdr:from>
    <xdr:ext cx="1552575" cy="1038225"/>
    <xdr:pic>
      <xdr:nvPicPr>
        <xdr:cNvPr id="0" name="image1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16</xdr:row>
      <xdr:rowOff>161925</xdr:rowOff>
    </xdr:from>
    <xdr:ext cx="1543050" cy="1019175"/>
    <xdr:pic>
      <xdr:nvPicPr>
        <xdr:cNvPr id="0" name="image1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20</xdr:row>
      <xdr:rowOff>76200</xdr:rowOff>
    </xdr:from>
    <xdr:ext cx="1571625" cy="1038225"/>
    <xdr:pic>
      <xdr:nvPicPr>
        <xdr:cNvPr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17</xdr:row>
      <xdr:rowOff>66675</xdr:rowOff>
    </xdr:from>
    <xdr:ext cx="1600200" cy="1057275"/>
    <xdr:pic>
      <xdr:nvPicPr>
        <xdr:cNvPr id="0" name="image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21</xdr:row>
      <xdr:rowOff>28575</xdr:rowOff>
    </xdr:from>
    <xdr:ext cx="1428750" cy="1047750"/>
    <xdr:pic>
      <xdr:nvPicPr>
        <xdr:cNvPr id="0" name="image2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23</xdr:row>
      <xdr:rowOff>57150</xdr:rowOff>
    </xdr:from>
    <xdr:ext cx="1504950" cy="1000125"/>
    <xdr:pic>
      <xdr:nvPicPr>
        <xdr:cNvPr id="0" name="image1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24</xdr:row>
      <xdr:rowOff>323850</xdr:rowOff>
    </xdr:from>
    <xdr:ext cx="1143000" cy="752475"/>
    <xdr:pic>
      <xdr:nvPicPr>
        <xdr:cNvPr id="0" name="image1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25</xdr:row>
      <xdr:rowOff>161925</xdr:rowOff>
    </xdr:from>
    <xdr:ext cx="1323975" cy="1066800"/>
    <xdr:pic>
      <xdr:nvPicPr>
        <xdr:cNvPr id="0" name="image2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26</xdr:row>
      <xdr:rowOff>95250</xdr:rowOff>
    </xdr:from>
    <xdr:ext cx="1419225" cy="1057275"/>
    <xdr:pic>
      <xdr:nvPicPr>
        <xdr:cNvPr id="0" name="image1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29</xdr:row>
      <xdr:rowOff>133350</xdr:rowOff>
    </xdr:from>
    <xdr:ext cx="1543050" cy="1019175"/>
    <xdr:pic>
      <xdr:nvPicPr>
        <xdr:cNvPr id="0" name="image1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30</xdr:row>
      <xdr:rowOff>171450</xdr:rowOff>
    </xdr:from>
    <xdr:ext cx="1581150" cy="1047750"/>
    <xdr:pic>
      <xdr:nvPicPr>
        <xdr:cNvPr id="0" name="image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31</xdr:row>
      <xdr:rowOff>304800</xdr:rowOff>
    </xdr:from>
    <xdr:ext cx="1076325" cy="714375"/>
    <xdr:pic>
      <xdr:nvPicPr>
        <xdr:cNvPr id="0" name="image1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32</xdr:row>
      <xdr:rowOff>247650</xdr:rowOff>
    </xdr:from>
    <xdr:ext cx="1228725" cy="819150"/>
    <xdr:pic>
      <xdr:nvPicPr>
        <xdr:cNvPr id="0" name="image1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33</xdr:row>
      <xdr:rowOff>152400</xdr:rowOff>
    </xdr:from>
    <xdr:ext cx="1514475" cy="1000125"/>
    <xdr:pic>
      <xdr:nvPicPr>
        <xdr:cNvPr id="0" name="image1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34</xdr:row>
      <xdr:rowOff>161925</xdr:rowOff>
    </xdr:from>
    <xdr:ext cx="1628775" cy="1076325"/>
    <xdr:pic>
      <xdr:nvPicPr>
        <xdr:cNvPr id="0" name="image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47</xdr:row>
      <xdr:rowOff>180975</xdr:rowOff>
    </xdr:from>
    <xdr:ext cx="1466850" cy="971550"/>
    <xdr:pic>
      <xdr:nvPicPr>
        <xdr:cNvPr id="0" name="image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48</xdr:row>
      <xdr:rowOff>104775</xdr:rowOff>
    </xdr:from>
    <xdr:ext cx="1466850" cy="971550"/>
    <xdr:pic>
      <xdr:nvPicPr>
        <xdr:cNvPr id="0" name="image2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49</xdr:row>
      <xdr:rowOff>152400</xdr:rowOff>
    </xdr:from>
    <xdr:ext cx="1562100" cy="1038225"/>
    <xdr:pic>
      <xdr:nvPicPr>
        <xdr:cNvPr id="0" name="image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50</xdr:row>
      <xdr:rowOff>85725</xdr:rowOff>
    </xdr:from>
    <xdr:ext cx="1638300" cy="1085850"/>
    <xdr:pic>
      <xdr:nvPicPr>
        <xdr:cNvPr id="0" name="image20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51</xdr:row>
      <xdr:rowOff>28575</xdr:rowOff>
    </xdr:from>
    <xdr:ext cx="1638300" cy="1076325"/>
    <xdr:pic>
      <xdr:nvPicPr>
        <xdr:cNvPr id="0" name="image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65</xdr:row>
      <xdr:rowOff>314325</xdr:rowOff>
    </xdr:from>
    <xdr:ext cx="1114425" cy="733425"/>
    <xdr:pic>
      <xdr:nvPicPr>
        <xdr:cNvPr id="0" name="image2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68</xdr:row>
      <xdr:rowOff>200025</xdr:rowOff>
    </xdr:from>
    <xdr:ext cx="1333500" cy="885825"/>
    <xdr:pic>
      <xdr:nvPicPr>
        <xdr:cNvPr id="0" name="image3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9</xdr:row>
      <xdr:rowOff>76200</xdr:rowOff>
    </xdr:from>
    <xdr:ext cx="1514475" cy="1000125"/>
    <xdr:pic>
      <xdr:nvPicPr>
        <xdr:cNvPr id="0" name="image28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12</xdr:row>
      <xdr:rowOff>85725</xdr:rowOff>
    </xdr:from>
    <xdr:ext cx="1419225" cy="1019175"/>
    <xdr:pic>
      <xdr:nvPicPr>
        <xdr:cNvPr id="0" name="image4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13</xdr:row>
      <xdr:rowOff>76200</xdr:rowOff>
    </xdr:from>
    <xdr:ext cx="1619250" cy="1076325"/>
    <xdr:pic>
      <xdr:nvPicPr>
        <xdr:cNvPr id="0" name="image3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22</xdr:row>
      <xdr:rowOff>180975</xdr:rowOff>
    </xdr:from>
    <xdr:ext cx="1524000" cy="1009650"/>
    <xdr:pic>
      <xdr:nvPicPr>
        <xdr:cNvPr id="0" name="image44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36</xdr:row>
      <xdr:rowOff>38100</xdr:rowOff>
    </xdr:from>
    <xdr:ext cx="1143000" cy="1133475"/>
    <xdr:pic>
      <xdr:nvPicPr>
        <xdr:cNvPr id="0" name="image2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77</xdr:row>
      <xdr:rowOff>209550</xdr:rowOff>
    </xdr:from>
    <xdr:ext cx="1371600" cy="914400"/>
    <xdr:pic>
      <xdr:nvPicPr>
        <xdr:cNvPr id="0" name="image32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78</xdr:row>
      <xdr:rowOff>190500</xdr:rowOff>
    </xdr:from>
    <xdr:ext cx="1371600" cy="914400"/>
    <xdr:pic>
      <xdr:nvPicPr>
        <xdr:cNvPr id="0" name="image3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79</xdr:row>
      <xdr:rowOff>171450</xdr:rowOff>
    </xdr:from>
    <xdr:ext cx="1362075" cy="914400"/>
    <xdr:pic>
      <xdr:nvPicPr>
        <xdr:cNvPr id="0" name="image29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81</xdr:row>
      <xdr:rowOff>247650</xdr:rowOff>
    </xdr:from>
    <xdr:ext cx="1362075" cy="914400"/>
    <xdr:pic>
      <xdr:nvPicPr>
        <xdr:cNvPr id="0" name="image34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82</xdr:row>
      <xdr:rowOff>133350</xdr:rowOff>
    </xdr:from>
    <xdr:ext cx="1362075" cy="914400"/>
    <xdr:pic>
      <xdr:nvPicPr>
        <xdr:cNvPr id="0" name="image35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83</xdr:row>
      <xdr:rowOff>114300</xdr:rowOff>
    </xdr:from>
    <xdr:ext cx="1371600" cy="914400"/>
    <xdr:pic>
      <xdr:nvPicPr>
        <xdr:cNvPr id="0" name="image39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84</xdr:row>
      <xdr:rowOff>152400</xdr:rowOff>
    </xdr:from>
    <xdr:ext cx="1371600" cy="904875"/>
    <xdr:pic>
      <xdr:nvPicPr>
        <xdr:cNvPr id="0" name="image45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85</xdr:row>
      <xdr:rowOff>114300</xdr:rowOff>
    </xdr:from>
    <xdr:ext cx="1371600" cy="914400"/>
    <xdr:pic>
      <xdr:nvPicPr>
        <xdr:cNvPr id="0" name="image42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90</xdr:row>
      <xdr:rowOff>171450</xdr:rowOff>
    </xdr:from>
    <xdr:ext cx="1495425" cy="990600"/>
    <xdr:pic>
      <xdr:nvPicPr>
        <xdr:cNvPr id="0" name="image36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91</xdr:row>
      <xdr:rowOff>190500</xdr:rowOff>
    </xdr:from>
    <xdr:ext cx="1466850" cy="971550"/>
    <xdr:pic>
      <xdr:nvPicPr>
        <xdr:cNvPr id="0" name="image41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92</xdr:row>
      <xdr:rowOff>276225</xdr:rowOff>
    </xdr:from>
    <xdr:ext cx="1371600" cy="904875"/>
    <xdr:pic>
      <xdr:nvPicPr>
        <xdr:cNvPr id="0" name="image38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93</xdr:row>
      <xdr:rowOff>171450</xdr:rowOff>
    </xdr:from>
    <xdr:ext cx="1438275" cy="952500"/>
    <xdr:pic>
      <xdr:nvPicPr>
        <xdr:cNvPr id="0" name="image37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94</xdr:row>
      <xdr:rowOff>133350</xdr:rowOff>
    </xdr:from>
    <xdr:ext cx="1304925" cy="866775"/>
    <xdr:pic>
      <xdr:nvPicPr>
        <xdr:cNvPr id="0" name="image43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95</xdr:row>
      <xdr:rowOff>152400</xdr:rowOff>
    </xdr:from>
    <xdr:ext cx="1524000" cy="1009650"/>
    <xdr:pic>
      <xdr:nvPicPr>
        <xdr:cNvPr id="0" name="image40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112</xdr:row>
      <xdr:rowOff>190500</xdr:rowOff>
    </xdr:from>
    <xdr:ext cx="1371600" cy="914400"/>
    <xdr:pic>
      <xdr:nvPicPr>
        <xdr:cNvPr id="0" name="image46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113</xdr:row>
      <xdr:rowOff>200025</xdr:rowOff>
    </xdr:from>
    <xdr:ext cx="1371600" cy="904875"/>
    <xdr:pic>
      <xdr:nvPicPr>
        <xdr:cNvPr id="0" name="image4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109</xdr:row>
      <xdr:rowOff>200025</xdr:rowOff>
    </xdr:from>
    <xdr:ext cx="1371600" cy="914400"/>
    <xdr:pic>
      <xdr:nvPicPr>
        <xdr:cNvPr id="0" name="image49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110</xdr:row>
      <xdr:rowOff>85725</xdr:rowOff>
    </xdr:from>
    <xdr:ext cx="1485900" cy="971550"/>
    <xdr:pic>
      <xdr:nvPicPr>
        <xdr:cNvPr id="0" name="image51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111</xdr:row>
      <xdr:rowOff>66675</xdr:rowOff>
    </xdr:from>
    <xdr:ext cx="1371600" cy="914400"/>
    <xdr:pic>
      <xdr:nvPicPr>
        <xdr:cNvPr id="0" name="image54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125</xdr:row>
      <xdr:rowOff>161925</xdr:rowOff>
    </xdr:from>
    <xdr:ext cx="1371600" cy="1028700"/>
    <xdr:pic>
      <xdr:nvPicPr>
        <xdr:cNvPr id="0" name="image52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122</xdr:row>
      <xdr:rowOff>95250</xdr:rowOff>
    </xdr:from>
    <xdr:ext cx="857250" cy="1028700"/>
    <xdr:pic>
      <xdr:nvPicPr>
        <xdr:cNvPr id="0" name="image50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123</xdr:row>
      <xdr:rowOff>76200</xdr:rowOff>
    </xdr:from>
    <xdr:ext cx="847725" cy="962025"/>
    <xdr:pic>
      <xdr:nvPicPr>
        <xdr:cNvPr id="0" name="image69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124</xdr:row>
      <xdr:rowOff>133350</xdr:rowOff>
    </xdr:from>
    <xdr:ext cx="1400175" cy="1000125"/>
    <xdr:pic>
      <xdr:nvPicPr>
        <xdr:cNvPr id="0" name="image71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638175</xdr:colOff>
      <xdr:row>122</xdr:row>
      <xdr:rowOff>104775</xdr:rowOff>
    </xdr:from>
    <xdr:ext cx="923925" cy="1095375"/>
    <xdr:pic>
      <xdr:nvPicPr>
        <xdr:cNvPr id="0" name="image56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127</xdr:row>
      <xdr:rowOff>171450</xdr:rowOff>
    </xdr:from>
    <xdr:ext cx="1333500" cy="990600"/>
    <xdr:pic>
      <xdr:nvPicPr>
        <xdr:cNvPr id="0" name="image59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781050</xdr:colOff>
      <xdr:row>123</xdr:row>
      <xdr:rowOff>114300</xdr:rowOff>
    </xdr:from>
    <xdr:ext cx="838200" cy="962025"/>
    <xdr:pic>
      <xdr:nvPicPr>
        <xdr:cNvPr id="0" name="image73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126</xdr:row>
      <xdr:rowOff>104775</xdr:rowOff>
    </xdr:from>
    <xdr:ext cx="1362075" cy="1019175"/>
    <xdr:pic>
      <xdr:nvPicPr>
        <xdr:cNvPr id="0" name="image66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52</xdr:row>
      <xdr:rowOff>123825</xdr:rowOff>
    </xdr:from>
    <xdr:ext cx="1609725" cy="1114425"/>
    <xdr:pic>
      <xdr:nvPicPr>
        <xdr:cNvPr id="0" name="image53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53</xdr:row>
      <xdr:rowOff>85725</xdr:rowOff>
    </xdr:from>
    <xdr:ext cx="1266825" cy="1152525"/>
    <xdr:pic>
      <xdr:nvPicPr>
        <xdr:cNvPr id="0" name="image58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54</xdr:row>
      <xdr:rowOff>19050</xdr:rowOff>
    </xdr:from>
    <xdr:ext cx="1562100" cy="1238250"/>
    <xdr:pic>
      <xdr:nvPicPr>
        <xdr:cNvPr id="0" name="image57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55</xdr:row>
      <xdr:rowOff>171450</xdr:rowOff>
    </xdr:from>
    <xdr:ext cx="1552575" cy="1047750"/>
    <xdr:pic>
      <xdr:nvPicPr>
        <xdr:cNvPr id="0" name="image63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56</xdr:row>
      <xdr:rowOff>57150</xdr:rowOff>
    </xdr:from>
    <xdr:ext cx="1228725" cy="1076325"/>
    <xdr:pic>
      <xdr:nvPicPr>
        <xdr:cNvPr id="0" name="image60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57</xdr:row>
      <xdr:rowOff>114300</xdr:rowOff>
    </xdr:from>
    <xdr:ext cx="1447800" cy="962025"/>
    <xdr:pic>
      <xdr:nvPicPr>
        <xdr:cNvPr id="0" name="image55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80</xdr:row>
      <xdr:rowOff>200025</xdr:rowOff>
    </xdr:from>
    <xdr:ext cx="1428750" cy="942975"/>
    <xdr:pic>
      <xdr:nvPicPr>
        <xdr:cNvPr id="0" name="image67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69</xdr:row>
      <xdr:rowOff>142875</xdr:rowOff>
    </xdr:from>
    <xdr:ext cx="1524000" cy="1009650"/>
    <xdr:pic>
      <xdr:nvPicPr>
        <xdr:cNvPr id="0" name="image61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73</xdr:row>
      <xdr:rowOff>95250</xdr:rowOff>
    </xdr:from>
    <xdr:ext cx="1304925" cy="1019175"/>
    <xdr:pic>
      <xdr:nvPicPr>
        <xdr:cNvPr id="0" name="image6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70</xdr:row>
      <xdr:rowOff>95250</xdr:rowOff>
    </xdr:from>
    <xdr:ext cx="1400175" cy="933450"/>
    <xdr:pic>
      <xdr:nvPicPr>
        <xdr:cNvPr id="0" name="image65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71</xdr:row>
      <xdr:rowOff>114300</xdr:rowOff>
    </xdr:from>
    <xdr:ext cx="1495425" cy="990600"/>
    <xdr:pic>
      <xdr:nvPicPr>
        <xdr:cNvPr id="0" name="image68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72</xdr:row>
      <xdr:rowOff>133350</xdr:rowOff>
    </xdr:from>
    <xdr:ext cx="1362075" cy="962025"/>
    <xdr:pic>
      <xdr:nvPicPr>
        <xdr:cNvPr id="0" name="image64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96</xdr:row>
      <xdr:rowOff>114300</xdr:rowOff>
    </xdr:from>
    <xdr:ext cx="1504950" cy="1000125"/>
    <xdr:pic>
      <xdr:nvPicPr>
        <xdr:cNvPr id="0" name="image70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114</xdr:row>
      <xdr:rowOff>180975</xdr:rowOff>
    </xdr:from>
    <xdr:ext cx="1371600" cy="904875"/>
    <xdr:pic>
      <xdr:nvPicPr>
        <xdr:cNvPr id="0" name="image72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139</xdr:row>
      <xdr:rowOff>104775</xdr:rowOff>
    </xdr:from>
    <xdr:ext cx="1647825" cy="1095375"/>
    <xdr:pic>
      <xdr:nvPicPr>
        <xdr:cNvPr id="0" name="image95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37</xdr:row>
      <xdr:rowOff>114300</xdr:rowOff>
    </xdr:from>
    <xdr:ext cx="1504950" cy="1000125"/>
    <xdr:pic>
      <xdr:nvPicPr>
        <xdr:cNvPr id="0" name="image75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39</xdr:row>
      <xdr:rowOff>47625</xdr:rowOff>
    </xdr:from>
    <xdr:ext cx="1466850" cy="971550"/>
    <xdr:pic>
      <xdr:nvPicPr>
        <xdr:cNvPr id="0" name="image91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87</xdr:row>
      <xdr:rowOff>76200</xdr:rowOff>
    </xdr:from>
    <xdr:ext cx="1552575" cy="1038225"/>
    <xdr:pic>
      <xdr:nvPicPr>
        <xdr:cNvPr id="0" name="image7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97</xdr:row>
      <xdr:rowOff>123825</xdr:rowOff>
    </xdr:from>
    <xdr:ext cx="1343025" cy="895350"/>
    <xdr:pic>
      <xdr:nvPicPr>
        <xdr:cNvPr id="0" name="image80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115</xdr:row>
      <xdr:rowOff>47625</xdr:rowOff>
    </xdr:from>
    <xdr:ext cx="1400175" cy="1066800"/>
    <xdr:pic>
      <xdr:nvPicPr>
        <xdr:cNvPr id="0" name="image93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117</xdr:row>
      <xdr:rowOff>76200</xdr:rowOff>
    </xdr:from>
    <xdr:ext cx="1533525" cy="1028700"/>
    <xdr:pic>
      <xdr:nvPicPr>
        <xdr:cNvPr id="0" name="image86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118</xdr:row>
      <xdr:rowOff>76200</xdr:rowOff>
    </xdr:from>
    <xdr:ext cx="1466850" cy="971550"/>
    <xdr:pic>
      <xdr:nvPicPr>
        <xdr:cNvPr id="0" name="image81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119</xdr:row>
      <xdr:rowOff>76200</xdr:rowOff>
    </xdr:from>
    <xdr:ext cx="1428750" cy="952500"/>
    <xdr:pic>
      <xdr:nvPicPr>
        <xdr:cNvPr id="0" name="image8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140</xdr:row>
      <xdr:rowOff>247650</xdr:rowOff>
    </xdr:from>
    <xdr:ext cx="1333500" cy="885825"/>
    <xdr:pic>
      <xdr:nvPicPr>
        <xdr:cNvPr id="0" name="image77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99</xdr:row>
      <xdr:rowOff>133350</xdr:rowOff>
    </xdr:from>
    <xdr:ext cx="1628775" cy="1085850"/>
    <xdr:pic>
      <xdr:nvPicPr>
        <xdr:cNvPr id="0" name="image76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101</xdr:row>
      <xdr:rowOff>190500</xdr:rowOff>
    </xdr:from>
    <xdr:ext cx="1552575" cy="1028700"/>
    <xdr:pic>
      <xdr:nvPicPr>
        <xdr:cNvPr id="0" name="image79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98</xdr:row>
      <xdr:rowOff>85725</xdr:rowOff>
    </xdr:from>
    <xdr:ext cx="1628775" cy="1085850"/>
    <xdr:pic>
      <xdr:nvPicPr>
        <xdr:cNvPr id="0" name="image82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129</xdr:row>
      <xdr:rowOff>133350</xdr:rowOff>
    </xdr:from>
    <xdr:ext cx="1457325" cy="971550"/>
    <xdr:pic>
      <xdr:nvPicPr>
        <xdr:cNvPr id="0" name="image78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130</xdr:row>
      <xdr:rowOff>114300</xdr:rowOff>
    </xdr:from>
    <xdr:ext cx="1495425" cy="990600"/>
    <xdr:pic>
      <xdr:nvPicPr>
        <xdr:cNvPr id="0" name="image83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131</xdr:row>
      <xdr:rowOff>85725</xdr:rowOff>
    </xdr:from>
    <xdr:ext cx="1438275" cy="1085850"/>
    <xdr:pic>
      <xdr:nvPicPr>
        <xdr:cNvPr id="0" name="image88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132</xdr:row>
      <xdr:rowOff>104775</xdr:rowOff>
    </xdr:from>
    <xdr:ext cx="1409700" cy="1076325"/>
    <xdr:pic>
      <xdr:nvPicPr>
        <xdr:cNvPr id="0" name="image85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133</xdr:row>
      <xdr:rowOff>190500</xdr:rowOff>
    </xdr:from>
    <xdr:ext cx="1485900" cy="990600"/>
    <xdr:pic>
      <xdr:nvPicPr>
        <xdr:cNvPr id="0" name="image87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134</xdr:row>
      <xdr:rowOff>209550</xdr:rowOff>
    </xdr:from>
    <xdr:ext cx="1466850" cy="971550"/>
    <xdr:pic>
      <xdr:nvPicPr>
        <xdr:cNvPr id="0" name="image89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135</xdr:row>
      <xdr:rowOff>142875</xdr:rowOff>
    </xdr:from>
    <xdr:ext cx="1228725" cy="952500"/>
    <xdr:pic>
      <xdr:nvPicPr>
        <xdr:cNvPr id="0" name="image97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141</xdr:row>
      <xdr:rowOff>219075</xdr:rowOff>
    </xdr:from>
    <xdr:ext cx="1333500" cy="885825"/>
    <xdr:pic>
      <xdr:nvPicPr>
        <xdr:cNvPr id="0" name="image92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142</xdr:row>
      <xdr:rowOff>123825</xdr:rowOff>
    </xdr:from>
    <xdr:ext cx="1333500" cy="885825"/>
    <xdr:pic>
      <xdr:nvPicPr>
        <xdr:cNvPr id="0" name="image98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143</xdr:row>
      <xdr:rowOff>85725</xdr:rowOff>
    </xdr:from>
    <xdr:ext cx="1333500" cy="885825"/>
    <xdr:pic>
      <xdr:nvPicPr>
        <xdr:cNvPr id="0" name="image94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128</xdr:row>
      <xdr:rowOff>180975</xdr:rowOff>
    </xdr:from>
    <xdr:ext cx="1457325" cy="962025"/>
    <xdr:pic>
      <xdr:nvPicPr>
        <xdr:cNvPr id="0" name="image90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39</xdr:row>
      <xdr:rowOff>47625</xdr:rowOff>
    </xdr:from>
    <xdr:ext cx="1257300" cy="971550"/>
    <xdr:pic>
      <xdr:nvPicPr>
        <xdr:cNvPr id="0" name="image9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38</xdr:row>
      <xdr:rowOff>47625</xdr:rowOff>
    </xdr:from>
    <xdr:ext cx="1466850" cy="971550"/>
    <xdr:pic>
      <xdr:nvPicPr>
        <xdr:cNvPr id="0" name="image91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38</xdr:row>
      <xdr:rowOff>47625</xdr:rowOff>
    </xdr:from>
    <xdr:ext cx="1466850" cy="971550"/>
    <xdr:pic>
      <xdr:nvPicPr>
        <xdr:cNvPr id="0" name="image118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43</xdr:row>
      <xdr:rowOff>104775</xdr:rowOff>
    </xdr:from>
    <xdr:ext cx="1619250" cy="1076325"/>
    <xdr:pic>
      <xdr:nvPicPr>
        <xdr:cNvPr id="0" name="image99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42</xdr:row>
      <xdr:rowOff>104775</xdr:rowOff>
    </xdr:from>
    <xdr:ext cx="1543050" cy="1028700"/>
    <xdr:pic>
      <xdr:nvPicPr>
        <xdr:cNvPr id="0" name="image103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41</xdr:row>
      <xdr:rowOff>95250</xdr:rowOff>
    </xdr:from>
    <xdr:ext cx="1524000" cy="1009650"/>
    <xdr:pic>
      <xdr:nvPicPr>
        <xdr:cNvPr id="0" name="image100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40</xdr:row>
      <xdr:rowOff>19050</xdr:rowOff>
    </xdr:from>
    <xdr:ext cx="1600200" cy="1066800"/>
    <xdr:pic>
      <xdr:nvPicPr>
        <xdr:cNvPr id="0" name="image101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44</xdr:row>
      <xdr:rowOff>95250</xdr:rowOff>
    </xdr:from>
    <xdr:ext cx="1581150" cy="1057275"/>
    <xdr:pic>
      <xdr:nvPicPr>
        <xdr:cNvPr id="0" name="image109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102</xdr:row>
      <xdr:rowOff>85725</xdr:rowOff>
    </xdr:from>
    <xdr:ext cx="1524000" cy="1009650"/>
    <xdr:pic>
      <xdr:nvPicPr>
        <xdr:cNvPr id="0" name="image102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106</xdr:row>
      <xdr:rowOff>161925</xdr:rowOff>
    </xdr:from>
    <xdr:ext cx="1466850" cy="981075"/>
    <xdr:pic>
      <xdr:nvPicPr>
        <xdr:cNvPr id="0" name="image106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105</xdr:row>
      <xdr:rowOff>123825</xdr:rowOff>
    </xdr:from>
    <xdr:ext cx="1524000" cy="1009650"/>
    <xdr:pic>
      <xdr:nvPicPr>
        <xdr:cNvPr id="0" name="image108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104</xdr:row>
      <xdr:rowOff>57150</xdr:rowOff>
    </xdr:from>
    <xdr:ext cx="1638300" cy="1085850"/>
    <xdr:pic>
      <xdr:nvPicPr>
        <xdr:cNvPr id="0" name="image110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103</xdr:row>
      <xdr:rowOff>180975</xdr:rowOff>
    </xdr:from>
    <xdr:ext cx="1524000" cy="1009650"/>
    <xdr:pic>
      <xdr:nvPicPr>
        <xdr:cNvPr id="0" name="image104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8</xdr:row>
      <xdr:rowOff>66675</xdr:rowOff>
    </xdr:from>
    <xdr:ext cx="1343025" cy="1085850"/>
    <xdr:pic>
      <xdr:nvPicPr>
        <xdr:cNvPr id="0" name="image105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19</xdr:row>
      <xdr:rowOff>104775</xdr:rowOff>
    </xdr:from>
    <xdr:ext cx="1323975" cy="1095375"/>
    <xdr:pic>
      <xdr:nvPicPr>
        <xdr:cNvPr id="0" name="image122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28</xdr:row>
      <xdr:rowOff>38100</xdr:rowOff>
    </xdr:from>
    <xdr:ext cx="1085850" cy="1123950"/>
    <xdr:pic>
      <xdr:nvPicPr>
        <xdr:cNvPr id="0" name="image112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66</xdr:row>
      <xdr:rowOff>247650</xdr:rowOff>
    </xdr:from>
    <xdr:ext cx="1362075" cy="771525"/>
    <xdr:pic>
      <xdr:nvPicPr>
        <xdr:cNvPr id="0" name="image107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67</xdr:row>
      <xdr:rowOff>276225</xdr:rowOff>
    </xdr:from>
    <xdr:ext cx="1457325" cy="742950"/>
    <xdr:pic>
      <xdr:nvPicPr>
        <xdr:cNvPr id="0" name="image111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63</xdr:row>
      <xdr:rowOff>85725</xdr:rowOff>
    </xdr:from>
    <xdr:ext cx="1266825" cy="1047750"/>
    <xdr:pic>
      <xdr:nvPicPr>
        <xdr:cNvPr id="0" name="image120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64</xdr:row>
      <xdr:rowOff>28575</xdr:rowOff>
    </xdr:from>
    <xdr:ext cx="1333500" cy="1123950"/>
    <xdr:pic>
      <xdr:nvPicPr>
        <xdr:cNvPr id="0" name="image114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75</xdr:row>
      <xdr:rowOff>200025</xdr:rowOff>
    </xdr:from>
    <xdr:ext cx="1562100" cy="771525"/>
    <xdr:pic>
      <xdr:nvPicPr>
        <xdr:cNvPr id="0" name="image113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76</xdr:row>
      <xdr:rowOff>180975</xdr:rowOff>
    </xdr:from>
    <xdr:ext cx="1409700" cy="923925"/>
    <xdr:pic>
      <xdr:nvPicPr>
        <xdr:cNvPr id="0" name="image115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89</xdr:row>
      <xdr:rowOff>180975</xdr:rowOff>
    </xdr:from>
    <xdr:ext cx="1247775" cy="866775"/>
    <xdr:pic>
      <xdr:nvPicPr>
        <xdr:cNvPr id="0" name="image127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146</xdr:row>
      <xdr:rowOff>314325</xdr:rowOff>
    </xdr:from>
    <xdr:ext cx="1447800" cy="762000"/>
    <xdr:pic>
      <xdr:nvPicPr>
        <xdr:cNvPr id="0" name="image130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147</xdr:row>
      <xdr:rowOff>190500</xdr:rowOff>
    </xdr:from>
    <xdr:ext cx="1495425" cy="866775"/>
    <xdr:pic>
      <xdr:nvPicPr>
        <xdr:cNvPr id="0" name="image116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149</xdr:row>
      <xdr:rowOff>190500</xdr:rowOff>
    </xdr:from>
    <xdr:ext cx="1533525" cy="923925"/>
    <xdr:pic>
      <xdr:nvPicPr>
        <xdr:cNvPr id="0" name="image117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145</xdr:row>
      <xdr:rowOff>400050</xdr:rowOff>
    </xdr:from>
    <xdr:ext cx="1600200" cy="542925"/>
    <xdr:pic>
      <xdr:nvPicPr>
        <xdr:cNvPr id="0" name="image119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46</xdr:row>
      <xdr:rowOff>180975</xdr:rowOff>
    </xdr:from>
    <xdr:ext cx="1504950" cy="809625"/>
    <xdr:pic>
      <xdr:nvPicPr>
        <xdr:cNvPr id="0" name="image128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108</xdr:row>
      <xdr:rowOff>57150</xdr:rowOff>
    </xdr:from>
    <xdr:ext cx="1400175" cy="1066800"/>
    <xdr:pic>
      <xdr:nvPicPr>
        <xdr:cNvPr id="0" name="image123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138</xdr:row>
      <xdr:rowOff>95250</xdr:rowOff>
    </xdr:from>
    <xdr:ext cx="1228725" cy="1047750"/>
    <xdr:pic>
      <xdr:nvPicPr>
        <xdr:cNvPr id="0" name="image124.pn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137</xdr:row>
      <xdr:rowOff>57150</xdr:rowOff>
    </xdr:from>
    <xdr:ext cx="1152525" cy="1171575"/>
    <xdr:pic>
      <xdr:nvPicPr>
        <xdr:cNvPr id="0" name="image121.pn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136</xdr:row>
      <xdr:rowOff>0</xdr:rowOff>
    </xdr:from>
    <xdr:ext cx="1390650" cy="0"/>
    <xdr:pic>
      <xdr:nvPicPr>
        <xdr:cNvPr id="0" name="image125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666</xdr:row>
      <xdr:rowOff>9525</xdr:rowOff>
    </xdr:from>
    <xdr:ext cx="1533525" cy="914400"/>
    <xdr:pic>
      <xdr:nvPicPr>
        <xdr:cNvPr id="0" name="image117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666</xdr:row>
      <xdr:rowOff>9525</xdr:rowOff>
    </xdr:from>
    <xdr:ext cx="1533525" cy="914400"/>
    <xdr:pic>
      <xdr:nvPicPr>
        <xdr:cNvPr id="0" name="image117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150</xdr:row>
      <xdr:rowOff>0</xdr:rowOff>
    </xdr:from>
    <xdr:ext cx="1571625" cy="1057275"/>
    <xdr:pic>
      <xdr:nvPicPr>
        <xdr:cNvPr id="0" name="image133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151</xdr:row>
      <xdr:rowOff>0</xdr:rowOff>
    </xdr:from>
    <xdr:ext cx="1609725" cy="847725"/>
    <xdr:pic>
      <xdr:nvPicPr>
        <xdr:cNvPr id="0" name="image126.pn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121</xdr:row>
      <xdr:rowOff>314325</xdr:rowOff>
    </xdr:from>
    <xdr:ext cx="1400175" cy="657225"/>
    <xdr:pic>
      <xdr:nvPicPr>
        <xdr:cNvPr id="0" name="image125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148</xdr:row>
      <xdr:rowOff>104775</xdr:rowOff>
    </xdr:from>
    <xdr:ext cx="1257300" cy="942975"/>
    <xdr:pic>
      <xdr:nvPicPr>
        <xdr:cNvPr id="0" name="image129.pn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59</xdr:row>
      <xdr:rowOff>209550</xdr:rowOff>
    </xdr:from>
    <xdr:ext cx="1495425" cy="733425"/>
    <xdr:pic>
      <xdr:nvPicPr>
        <xdr:cNvPr id="0" name="image136.pn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60</xdr:row>
      <xdr:rowOff>85725</xdr:rowOff>
    </xdr:from>
    <xdr:ext cx="1419225" cy="1038225"/>
    <xdr:pic>
      <xdr:nvPicPr>
        <xdr:cNvPr id="0" name="image138.pn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61</xdr:row>
      <xdr:rowOff>285750</xdr:rowOff>
    </xdr:from>
    <xdr:ext cx="1581150" cy="647700"/>
    <xdr:pic>
      <xdr:nvPicPr>
        <xdr:cNvPr id="0" name="image134.pn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62</xdr:row>
      <xdr:rowOff>238125</xdr:rowOff>
    </xdr:from>
    <xdr:ext cx="1495425" cy="714375"/>
    <xdr:pic>
      <xdr:nvPicPr>
        <xdr:cNvPr id="0" name="image131.pn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476375" cy="971550"/>
    <xdr:pic>
      <xdr:nvPicPr>
        <xdr:cNvPr id="0" name="image132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476375" cy="981075"/>
    <xdr:pic>
      <xdr:nvPicPr>
        <xdr:cNvPr id="0" name="image135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86</xdr:row>
      <xdr:rowOff>0</xdr:rowOff>
    </xdr:from>
    <xdr:ext cx="1476375" cy="1123950"/>
    <xdr:pic>
      <xdr:nvPicPr>
        <xdr:cNvPr id="0" name="image137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100</xdr:row>
      <xdr:rowOff>0</xdr:rowOff>
    </xdr:from>
    <xdr:ext cx="1476375" cy="981075"/>
    <xdr:pic>
      <xdr:nvPicPr>
        <xdr:cNvPr id="0" name="image140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116</xdr:row>
      <xdr:rowOff>0</xdr:rowOff>
    </xdr:from>
    <xdr:ext cx="1476375" cy="981075"/>
    <xdr:pic>
      <xdr:nvPicPr>
        <xdr:cNvPr id="0" name="image139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hyperlink" Target="mailto:info@plasticfantasticshop.ch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/>
  </sheetPr>
  <sheetViews>
    <sheetView showGridLines="0" workbookViewId="0"/>
  </sheetViews>
  <sheetFormatPr customHeight="1" defaultColWidth="11.22" defaultRowHeight="15.0"/>
  <cols>
    <col customWidth="1" min="1" max="1" width="1.89"/>
    <col customWidth="1" min="2" max="2" width="12.67"/>
    <col customWidth="1" min="3" max="3" width="11.78"/>
    <col customWidth="1" min="4" max="4" width="12.0"/>
    <col customWidth="1" min="5" max="5" width="8.89"/>
    <col customWidth="1" min="6" max="6" width="7.56"/>
    <col customWidth="1" min="7" max="7" width="15.67"/>
    <col customWidth="1" min="8" max="26" width="8.56"/>
  </cols>
  <sheetData>
    <row r="1"/>
    <row r="2">
      <c r="F2" s="1" t="s">
        <v>0</v>
      </c>
    </row>
    <row r="3">
      <c r="F3" s="2" t="s">
        <v>1</v>
      </c>
    </row>
    <row r="4"/>
    <row r="5">
      <c r="E5" s="2" t="s">
        <v>2</v>
      </c>
    </row>
    <row r="6" ht="65.25" customHeight="1">
      <c r="B6" s="3" t="s">
        <v>3</v>
      </c>
      <c r="E6" s="4"/>
      <c r="F6" s="5"/>
      <c r="G6" s="6"/>
    </row>
    <row r="7">
      <c r="E7" s="2" t="s">
        <v>4</v>
      </c>
    </row>
    <row r="8">
      <c r="E8" s="7"/>
      <c r="F8" s="8"/>
      <c r="G8" s="9"/>
    </row>
    <row r="9">
      <c r="E9" s="10"/>
      <c r="G9" s="11"/>
    </row>
    <row r="10">
      <c r="E10" s="10"/>
      <c r="G10" s="11"/>
    </row>
    <row r="11">
      <c r="E11" s="12"/>
      <c r="F11" s="13"/>
      <c r="G11" s="14"/>
    </row>
    <row r="12" hidden="1">
      <c r="B12" s="2" t="s">
        <v>5</v>
      </c>
      <c r="C12" s="15"/>
      <c r="D12" s="16" t="s">
        <v>6</v>
      </c>
    </row>
    <row r="13"/>
    <row r="14"/>
    <row r="15">
      <c r="C15" s="17"/>
      <c r="D15" s="17"/>
      <c r="E15" s="18" t="s">
        <v>7</v>
      </c>
      <c r="F15" s="18" t="s">
        <v>8</v>
      </c>
      <c r="G15" s="17" t="s">
        <v>9</v>
      </c>
      <c r="H15" s="19" t="s">
        <v>10</v>
      </c>
      <c r="I15" s="19"/>
    </row>
    <row r="16" ht="22.5" customHeight="1">
      <c r="A16" s="20"/>
      <c r="B16" s="20"/>
      <c r="C16" s="21"/>
      <c r="D16" s="22" t="s">
        <v>11</v>
      </c>
      <c r="E16" s="21">
        <f>SUM(SIMPLvolumes!Z6:AL6)</f>
        <v>0</v>
      </c>
      <c r="F16" s="23">
        <f>SIMPLvolumes!Z3</f>
        <v>0</v>
      </c>
      <c r="G16" s="24">
        <f>SIMPLvolumes!$Z$1</f>
        <v>0</v>
      </c>
      <c r="H16" s="21">
        <f>SIMPLvolumes!AZ6</f>
        <v>0</v>
      </c>
      <c r="I16" s="21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ht="22.5" customHeight="1">
      <c r="A17" s="20"/>
      <c r="B17" s="20"/>
      <c r="C17" s="20"/>
      <c r="D17" s="25" t="s">
        <v>12</v>
      </c>
      <c r="E17" s="20">
        <f t="shared" ref="E17:H17" si="1">SUM(E16)</f>
        <v>0</v>
      </c>
      <c r="F17" s="26">
        <f t="shared" si="1"/>
        <v>0</v>
      </c>
      <c r="G17" s="27">
        <f t="shared" si="1"/>
        <v>0</v>
      </c>
      <c r="H17" s="20">
        <f t="shared" si="1"/>
        <v>0</v>
      </c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ht="22.5" hidden="1" customHeight="1">
      <c r="A18" s="20"/>
      <c r="B18" s="20"/>
      <c r="C18" s="20"/>
      <c r="D18" s="28" t="str">
        <f>"DISCOUNT "&amp;C12&amp;" %"</f>
        <v>DISCOUNT  %</v>
      </c>
      <c r="E18" s="20"/>
      <c r="F18" s="20"/>
      <c r="G18" s="27">
        <f>SUM(G16)*C12/100</f>
        <v>0</v>
      </c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ht="22.5" customHeight="1">
      <c r="A19" s="20"/>
      <c r="B19" s="20"/>
      <c r="C19" s="29"/>
      <c r="D19" s="30" t="s">
        <v>13</v>
      </c>
      <c r="E19" s="30"/>
      <c r="F19" s="30"/>
      <c r="G19" s="31">
        <f>G17-G18</f>
        <v>0</v>
      </c>
      <c r="H19" s="30"/>
      <c r="I19" s="32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/>
    <row r="21">
      <c r="B21" s="33" t="s">
        <v>14</v>
      </c>
    </row>
    <row r="22">
      <c r="B22" s="34" t="s">
        <v>15</v>
      </c>
    </row>
    <row r="23">
      <c r="B23" s="35" t="s">
        <v>16</v>
      </c>
    </row>
    <row r="24">
      <c r="B24" s="36" t="s">
        <v>17</v>
      </c>
    </row>
    <row r="25">
      <c r="B25" s="37" t="s">
        <v>18</v>
      </c>
    </row>
    <row r="26">
      <c r="B26" s="36" t="s">
        <v>19</v>
      </c>
    </row>
  </sheetData>
  <mergeCells count="2">
    <mergeCell ref="E6:G6"/>
    <mergeCell ref="E8:G11"/>
  </mergeCells>
  <hyperlinks>
    <hyperlink r:id="rId1" ref="B23"/>
    <hyperlink r:id="rId2" ref="B25"/>
  </hyperlinks>
  <printOptions/>
  <pageMargins bottom="1.0" footer="0.0" header="0.0" left="0.75" right="0.75" top="1.0"/>
  <pageSetup paperSize="9"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1.22" defaultRowHeight="15.0"/>
  <cols>
    <col customWidth="1" min="1" max="1" width="8.56"/>
    <col customWidth="1" min="2" max="2" width="2.89"/>
    <col customWidth="1" min="3" max="3" width="17.22"/>
    <col customWidth="1" min="4" max="4" width="5.78"/>
    <col customWidth="1" hidden="1" min="5" max="6" width="5.0"/>
    <col customWidth="1" hidden="1" min="7" max="7" width="3.89"/>
    <col customWidth="1" hidden="1" min="8" max="8" width="3.67"/>
    <col customWidth="1" hidden="1" min="9" max="9" width="3.78"/>
    <col customWidth="1" hidden="1" min="10" max="12" width="3.89"/>
    <col customWidth="1" hidden="1" min="13" max="13" width="3.33"/>
    <col customWidth="1" hidden="1" min="14" max="15" width="4.44"/>
    <col customWidth="1" hidden="1" min="16" max="17" width="3.89"/>
    <col customWidth="1" hidden="1" min="18" max="19" width="4.11"/>
    <col customWidth="1" hidden="1" min="20" max="20" width="5.0"/>
    <col customWidth="1" min="21" max="21" width="7.89"/>
    <col customWidth="1" min="22" max="22" width="16.22"/>
    <col customWidth="1" min="23" max="23" width="6.44"/>
    <col customWidth="1" min="24" max="24" width="11.89"/>
    <col customWidth="1" min="25" max="25" width="14.11"/>
    <col customWidth="1" min="26" max="26" width="10.33"/>
    <col customWidth="1" min="27" max="38" width="9.89"/>
    <col customWidth="1" min="39" max="39" width="13.11"/>
    <col customWidth="1" min="40" max="40" width="6.44"/>
    <col customWidth="1" min="41" max="41" width="6.22"/>
    <col customWidth="1" hidden="1" min="42" max="49" width="8.56"/>
    <col customWidth="1" min="50" max="52" width="8.56"/>
  </cols>
  <sheetData>
    <row r="1" ht="21.0" customHeight="1">
      <c r="A1" s="38"/>
      <c r="B1" s="39"/>
      <c r="C1" s="38"/>
      <c r="D1" s="40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0"/>
      <c r="V1" s="42"/>
      <c r="W1" s="40"/>
      <c r="X1" s="43"/>
      <c r="Y1" s="44" t="s">
        <v>20</v>
      </c>
      <c r="Z1" s="45">
        <f>SUM(AM$9:AM$1048576)</f>
        <v>0</v>
      </c>
      <c r="AA1" s="46" t="s">
        <v>21</v>
      </c>
      <c r="AB1" s="20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20"/>
      <c r="AS1" s="20"/>
      <c r="AT1" s="20"/>
      <c r="AU1" s="20"/>
      <c r="AV1" s="38"/>
      <c r="AW1" s="38"/>
      <c r="AX1" s="38"/>
      <c r="AY1" s="38"/>
      <c r="AZ1" s="38"/>
    </row>
    <row r="2" ht="15.75" customHeight="1">
      <c r="A2" s="38"/>
      <c r="B2" s="39"/>
      <c r="C2" s="38"/>
      <c r="D2" s="40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0"/>
      <c r="V2" s="42"/>
      <c r="W2" s="40"/>
      <c r="X2" s="43"/>
      <c r="Y2" s="48" t="s">
        <v>22</v>
      </c>
      <c r="Z2" s="49">
        <f>SUM(Z9:AL152)</f>
        <v>0</v>
      </c>
      <c r="AA2" s="50"/>
      <c r="AB2" s="20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20"/>
      <c r="AS2" s="20"/>
      <c r="AT2" s="20"/>
      <c r="AU2" s="20"/>
      <c r="AV2" s="38"/>
      <c r="AW2" s="38"/>
      <c r="AX2" s="38"/>
      <c r="AY2" s="38"/>
      <c r="AZ2" s="38"/>
    </row>
    <row r="3" ht="21.0" customHeight="1">
      <c r="A3" s="38"/>
      <c r="B3" s="39"/>
      <c r="C3" s="38"/>
      <c r="D3" s="40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40"/>
      <c r="V3" s="42"/>
      <c r="W3" s="40"/>
      <c r="X3" s="43"/>
      <c r="Y3" s="48" t="s">
        <v>23</v>
      </c>
      <c r="Z3" s="52">
        <f>SUM(F$9:F$1048576)</f>
        <v>0</v>
      </c>
      <c r="AA3" s="53" t="s">
        <v>24</v>
      </c>
      <c r="AB3" s="20"/>
      <c r="AC3" s="38"/>
      <c r="AD3" s="38"/>
      <c r="AE3" s="38"/>
      <c r="AF3" s="38"/>
      <c r="AG3" s="38"/>
      <c r="AH3" s="38"/>
      <c r="AI3" s="38"/>
      <c r="AJ3" s="38"/>
      <c r="AK3" s="38"/>
      <c r="AL3" s="54"/>
      <c r="AM3" s="38"/>
      <c r="AN3" s="38"/>
      <c r="AO3" s="38"/>
      <c r="AP3" s="38"/>
      <c r="AQ3" s="38"/>
      <c r="AR3" s="20"/>
      <c r="AS3" s="20"/>
      <c r="AT3" s="20"/>
      <c r="AU3" s="20"/>
      <c r="AV3" s="38"/>
      <c r="AW3" s="38"/>
      <c r="AX3" s="38"/>
      <c r="AY3" s="38"/>
      <c r="AZ3" s="38"/>
    </row>
    <row r="4" ht="21.0" customHeight="1">
      <c r="A4" s="38"/>
      <c r="B4" s="39"/>
      <c r="C4" s="38"/>
      <c r="D4" s="40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0"/>
      <c r="V4" s="42"/>
      <c r="W4" s="40"/>
      <c r="X4" s="38"/>
      <c r="Y4" s="20"/>
      <c r="Z4" s="20"/>
      <c r="AA4" s="20"/>
      <c r="AB4" s="20"/>
      <c r="AC4" s="38"/>
      <c r="AD4" s="38"/>
      <c r="AE4" s="38"/>
      <c r="AF4" s="38"/>
      <c r="AG4" s="54" t="s">
        <v>25</v>
      </c>
      <c r="AH4" s="38"/>
      <c r="AI4" s="38"/>
      <c r="AJ4" s="38"/>
      <c r="AK4" s="54"/>
      <c r="AL4" s="54"/>
      <c r="AM4" s="38" t="s">
        <v>26</v>
      </c>
      <c r="AN4" s="38"/>
      <c r="AO4" s="38"/>
      <c r="AP4" s="38"/>
      <c r="AQ4" s="38"/>
      <c r="AR4" s="20"/>
      <c r="AS4" s="20"/>
      <c r="AT4" s="20"/>
      <c r="AU4" s="20"/>
      <c r="AV4" s="38"/>
      <c r="AW4" s="38"/>
      <c r="AX4" s="38"/>
      <c r="AY4" s="38"/>
      <c r="AZ4" s="38"/>
    </row>
    <row r="5" ht="21.0" hidden="1" customHeight="1">
      <c r="A5" s="38"/>
      <c r="B5" s="39"/>
      <c r="C5" s="38"/>
      <c r="D5" s="40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0"/>
      <c r="V5" s="42"/>
      <c r="W5" s="40"/>
      <c r="X5" s="38"/>
      <c r="Y5" s="38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38"/>
      <c r="AN5" s="38"/>
      <c r="AO5" s="38"/>
      <c r="AP5" s="38"/>
      <c r="AQ5" s="38"/>
      <c r="AR5" s="20"/>
      <c r="AS5" s="20"/>
      <c r="AT5" s="20"/>
      <c r="AU5" s="20"/>
      <c r="AV5" s="38"/>
      <c r="AW5" s="38"/>
      <c r="AX5" s="38"/>
      <c r="AY5" s="38"/>
      <c r="AZ5" s="38"/>
    </row>
    <row r="6" ht="21.0" customHeight="1">
      <c r="A6" s="38"/>
      <c r="B6" s="55"/>
      <c r="C6" s="38"/>
      <c r="D6" s="56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40"/>
      <c r="V6" s="42"/>
      <c r="W6" s="40"/>
      <c r="X6" s="38"/>
      <c r="Y6" s="58" t="s">
        <v>27</v>
      </c>
      <c r="Z6" s="59">
        <f t="shared" ref="Z6:AL6" si="1">SUM(G$9:G$1048576)</f>
        <v>0</v>
      </c>
      <c r="AA6" s="60">
        <f t="shared" si="1"/>
        <v>0</v>
      </c>
      <c r="AB6" s="60">
        <f t="shared" si="1"/>
        <v>0</v>
      </c>
      <c r="AC6" s="60">
        <f t="shared" si="1"/>
        <v>0</v>
      </c>
      <c r="AD6" s="60">
        <f t="shared" si="1"/>
        <v>0</v>
      </c>
      <c r="AE6" s="60">
        <f t="shared" si="1"/>
        <v>0</v>
      </c>
      <c r="AF6" s="60">
        <f t="shared" si="1"/>
        <v>0</v>
      </c>
      <c r="AG6" s="60">
        <f t="shared" si="1"/>
        <v>0</v>
      </c>
      <c r="AH6" s="60">
        <f t="shared" si="1"/>
        <v>0</v>
      </c>
      <c r="AI6" s="60">
        <f t="shared" si="1"/>
        <v>0</v>
      </c>
      <c r="AJ6" s="60">
        <f t="shared" si="1"/>
        <v>0</v>
      </c>
      <c r="AK6" s="60">
        <f t="shared" si="1"/>
        <v>0</v>
      </c>
      <c r="AL6" s="60">
        <f t="shared" si="1"/>
        <v>0</v>
      </c>
      <c r="AM6" s="61">
        <f>SUM(Z6:AL6)</f>
        <v>0</v>
      </c>
      <c r="AN6" s="62"/>
      <c r="AO6" s="63"/>
      <c r="AP6" s="38"/>
      <c r="AQ6" s="38"/>
      <c r="AR6" s="20"/>
      <c r="AS6" s="20"/>
      <c r="AT6" s="20"/>
      <c r="AU6" s="20"/>
      <c r="AV6" s="38"/>
      <c r="AW6" s="38"/>
      <c r="AX6" s="38"/>
      <c r="AY6" s="64" t="s">
        <v>28</v>
      </c>
      <c r="AZ6" s="65">
        <f>SUM(AZ9:AZ217)</f>
        <v>0</v>
      </c>
    </row>
    <row r="7" ht="38.25" customHeight="1">
      <c r="A7" s="20"/>
      <c r="B7" s="66"/>
      <c r="C7" s="21"/>
      <c r="D7" s="67" t="s">
        <v>29</v>
      </c>
      <c r="E7" s="68" t="s">
        <v>30</v>
      </c>
      <c r="F7" s="68" t="s">
        <v>31</v>
      </c>
      <c r="G7" s="69" t="s">
        <v>32</v>
      </c>
      <c r="H7" s="70" t="s">
        <v>33</v>
      </c>
      <c r="I7" s="71" t="s">
        <v>34</v>
      </c>
      <c r="J7" s="72" t="s">
        <v>35</v>
      </c>
      <c r="K7" s="73" t="s">
        <v>36</v>
      </c>
      <c r="L7" s="74" t="s">
        <v>37</v>
      </c>
      <c r="M7" s="75" t="s">
        <v>38</v>
      </c>
      <c r="N7" s="76" t="s">
        <v>39</v>
      </c>
      <c r="O7" s="77" t="s">
        <v>40</v>
      </c>
      <c r="P7" s="78" t="s">
        <v>41</v>
      </c>
      <c r="Q7" s="79" t="s">
        <v>42</v>
      </c>
      <c r="R7" s="80" t="s">
        <v>43</v>
      </c>
      <c r="S7" s="81" t="s">
        <v>44</v>
      </c>
      <c r="T7" s="68" t="s">
        <v>45</v>
      </c>
      <c r="U7" s="70" t="s">
        <v>46</v>
      </c>
      <c r="V7" s="82" t="s">
        <v>47</v>
      </c>
      <c r="W7" s="82" t="s">
        <v>48</v>
      </c>
      <c r="X7" s="82" t="s">
        <v>49</v>
      </c>
      <c r="Y7" s="82" t="s">
        <v>9</v>
      </c>
      <c r="Z7" s="83" t="s">
        <v>50</v>
      </c>
      <c r="AA7" s="84" t="s">
        <v>51</v>
      </c>
      <c r="AB7" s="85" t="s">
        <v>52</v>
      </c>
      <c r="AC7" s="86" t="s">
        <v>53</v>
      </c>
      <c r="AD7" s="87" t="s">
        <v>54</v>
      </c>
      <c r="AE7" s="88" t="s">
        <v>55</v>
      </c>
      <c r="AF7" s="89" t="s">
        <v>56</v>
      </c>
      <c r="AG7" s="90" t="s">
        <v>57</v>
      </c>
      <c r="AH7" s="91" t="s">
        <v>58</v>
      </c>
      <c r="AI7" s="92" t="s">
        <v>59</v>
      </c>
      <c r="AJ7" s="93" t="s">
        <v>60</v>
      </c>
      <c r="AK7" s="94" t="s">
        <v>61</v>
      </c>
      <c r="AL7" s="95" t="s">
        <v>62</v>
      </c>
      <c r="AM7" s="96" t="s">
        <v>63</v>
      </c>
      <c r="AN7" s="70" t="s">
        <v>64</v>
      </c>
      <c r="AO7" s="97" t="s">
        <v>25</v>
      </c>
      <c r="AP7" s="20" t="s">
        <v>65</v>
      </c>
      <c r="AQ7" s="20" t="s">
        <v>66</v>
      </c>
      <c r="AR7" s="20" t="s">
        <v>67</v>
      </c>
      <c r="AS7" s="20" t="s">
        <v>68</v>
      </c>
      <c r="AT7" s="20" t="s">
        <v>69</v>
      </c>
      <c r="AU7" s="20" t="s">
        <v>70</v>
      </c>
      <c r="AV7" s="20" t="s">
        <v>71</v>
      </c>
      <c r="AW7" s="20" t="s">
        <v>72</v>
      </c>
      <c r="AX7" s="20"/>
      <c r="AY7" s="98" t="s">
        <v>73</v>
      </c>
      <c r="AZ7" s="98" t="s">
        <v>10</v>
      </c>
    </row>
    <row r="8" ht="42.75" customHeight="1">
      <c r="A8" s="20"/>
      <c r="B8" s="99"/>
      <c r="C8" s="100"/>
      <c r="D8" s="101"/>
      <c r="E8" s="102"/>
      <c r="F8" s="102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2"/>
      <c r="U8" s="101"/>
      <c r="V8" s="104"/>
      <c r="W8" s="101"/>
      <c r="X8" s="105"/>
      <c r="Y8" s="106" t="s">
        <v>74</v>
      </c>
      <c r="Z8" s="107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9"/>
      <c r="AL8" s="108"/>
      <c r="AM8" s="110"/>
      <c r="AN8" s="110" t="s">
        <v>75</v>
      </c>
      <c r="AO8" s="108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</row>
    <row r="9" ht="99.75" customHeight="1">
      <c r="A9" s="20"/>
      <c r="B9" s="112" t="s">
        <v>25</v>
      </c>
      <c r="C9" s="113"/>
      <c r="D9" s="114" t="s">
        <v>76</v>
      </c>
      <c r="E9" s="115">
        <v>46.0</v>
      </c>
      <c r="F9" s="115">
        <f t="shared" ref="F9:F18" si="2">SUM(Z9:AL9)*E9</f>
        <v>0</v>
      </c>
      <c r="G9" s="115">
        <f t="shared" ref="G9:G18" si="3">Z9*W9</f>
        <v>0</v>
      </c>
      <c r="H9" s="115">
        <f t="shared" ref="H9:H18" si="4">AA9*W9</f>
        <v>0</v>
      </c>
      <c r="I9" s="115">
        <f t="shared" ref="I9:I18" si="5">AB9*W9</f>
        <v>0</v>
      </c>
      <c r="J9" s="115">
        <f t="shared" ref="J9:J18" si="6">AC9*W9</f>
        <v>0</v>
      </c>
      <c r="K9" s="115">
        <f t="shared" ref="K9:K18" si="7">AD9*W9</f>
        <v>0</v>
      </c>
      <c r="L9" s="115">
        <f t="shared" ref="L9:L18" si="8">AE9*W9</f>
        <v>0</v>
      </c>
      <c r="M9" s="115">
        <f t="shared" ref="M9:M18" si="9">AF9*W9</f>
        <v>0</v>
      </c>
      <c r="N9" s="115">
        <f t="shared" ref="N9:N136" si="10">AG9*W9</f>
        <v>0</v>
      </c>
      <c r="O9" s="115">
        <f t="shared" ref="O9:O18" si="11">AH9*W9</f>
        <v>0</v>
      </c>
      <c r="P9" s="115">
        <f t="shared" ref="P9:P18" si="12">AI9*W9</f>
        <v>0</v>
      </c>
      <c r="Q9" s="115">
        <f t="shared" ref="Q9:Q18" si="13">AJ9*W9</f>
        <v>0</v>
      </c>
      <c r="R9" s="115">
        <f t="shared" ref="R9:R18" si="14">AK9*W9</f>
        <v>0</v>
      </c>
      <c r="S9" s="115">
        <f t="shared" ref="S9:S18" si="15">AL9*W9</f>
        <v>0</v>
      </c>
      <c r="T9" s="115">
        <v>3.0</v>
      </c>
      <c r="U9" s="114" t="s">
        <v>77</v>
      </c>
      <c r="V9" s="116" t="s">
        <v>78</v>
      </c>
      <c r="W9" s="114">
        <v>3.0</v>
      </c>
      <c r="X9" s="114">
        <v>15.0</v>
      </c>
      <c r="Y9" s="117">
        <v>780.0</v>
      </c>
      <c r="Z9" s="118"/>
      <c r="AA9" s="119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1"/>
      <c r="AM9" s="122">
        <f t="shared" ref="AM9:AM18" si="16">Y9*Z9+Y9*AA9+Y9*AB9+Y9*AC9+Y9*AD9+Y9*AE9+Y9*AF9+Y9*AH9+Y9*AI9+Y9*AJ9+Y9*AK9+Y9*AL9+Y9*AG9</f>
        <v>0</v>
      </c>
      <c r="AN9" s="123" t="str">
        <f t="shared" ref="AN9:AN18" si="17">IF(SUM(Z9:AL9)&gt;0,"Yes","No")</f>
        <v>No</v>
      </c>
      <c r="AO9" s="124" t="str">
        <f t="shared" ref="AO9:AO18" si="18">IF(B9="New","Yes","No")</f>
        <v>Yes</v>
      </c>
      <c r="AP9" s="20"/>
      <c r="AQ9" s="20">
        <f>W9</f>
        <v>3</v>
      </c>
      <c r="AR9" s="111"/>
      <c r="AS9" s="111">
        <v>200.0</v>
      </c>
      <c r="AT9" s="111">
        <v>600.0</v>
      </c>
      <c r="AU9" s="111">
        <v>90.0</v>
      </c>
      <c r="AV9" s="20">
        <f t="shared" ref="AV9:AV145" si="19">SUM(Z9:AJ9)*X9</f>
        <v>0</v>
      </c>
      <c r="AW9" s="111">
        <v>1.99892</v>
      </c>
      <c r="AX9" s="111"/>
      <c r="AY9" s="125">
        <v>3.0</v>
      </c>
      <c r="AZ9" s="126">
        <f t="shared" ref="AZ9:AZ18" si="20">AY9*SUM(Z9:AL9)</f>
        <v>0</v>
      </c>
    </row>
    <row r="10" ht="99.75" customHeight="1">
      <c r="A10" s="20"/>
      <c r="B10" s="127"/>
      <c r="C10" s="20"/>
      <c r="D10" s="128" t="s">
        <v>79</v>
      </c>
      <c r="E10" s="129">
        <v>1.65</v>
      </c>
      <c r="F10" s="129">
        <f t="shared" si="2"/>
        <v>0</v>
      </c>
      <c r="G10" s="129">
        <f t="shared" si="3"/>
        <v>0</v>
      </c>
      <c r="H10" s="129">
        <f t="shared" si="4"/>
        <v>0</v>
      </c>
      <c r="I10" s="129">
        <f t="shared" si="5"/>
        <v>0</v>
      </c>
      <c r="J10" s="129">
        <f t="shared" si="6"/>
        <v>0</v>
      </c>
      <c r="K10" s="129">
        <f t="shared" si="7"/>
        <v>0</v>
      </c>
      <c r="L10" s="129">
        <f t="shared" si="8"/>
        <v>0</v>
      </c>
      <c r="M10" s="129">
        <f t="shared" si="9"/>
        <v>0</v>
      </c>
      <c r="N10" s="129">
        <f t="shared" si="10"/>
        <v>0</v>
      </c>
      <c r="O10" s="129">
        <f t="shared" si="11"/>
        <v>0</v>
      </c>
      <c r="P10" s="129">
        <f t="shared" si="12"/>
        <v>0</v>
      </c>
      <c r="Q10" s="129">
        <f t="shared" si="13"/>
        <v>0</v>
      </c>
      <c r="R10" s="129">
        <f t="shared" si="14"/>
        <v>0</v>
      </c>
      <c r="S10" s="129">
        <f t="shared" si="15"/>
        <v>0</v>
      </c>
      <c r="T10" s="129">
        <v>10.0</v>
      </c>
      <c r="U10" s="128" t="s">
        <v>80</v>
      </c>
      <c r="V10" s="130" t="s">
        <v>81</v>
      </c>
      <c r="W10" s="128">
        <v>10.0</v>
      </c>
      <c r="X10" s="128">
        <v>0.0</v>
      </c>
      <c r="Y10" s="131">
        <v>343.2</v>
      </c>
      <c r="Z10" s="132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4"/>
      <c r="AM10" s="135">
        <f t="shared" si="16"/>
        <v>0</v>
      </c>
      <c r="AN10" s="136" t="str">
        <f t="shared" si="17"/>
        <v>No</v>
      </c>
      <c r="AO10" s="137" t="str">
        <f t="shared" si="18"/>
        <v>No</v>
      </c>
      <c r="AP10" s="20">
        <f t="shared" ref="AP10:AP13" si="21">W10</f>
        <v>10</v>
      </c>
      <c r="AQ10" s="20"/>
      <c r="AR10" s="20"/>
      <c r="AS10" s="20">
        <v>200.0</v>
      </c>
      <c r="AT10" s="20">
        <v>250.0</v>
      </c>
      <c r="AU10" s="20">
        <v>20.0</v>
      </c>
      <c r="AV10" s="20">
        <f t="shared" si="19"/>
        <v>0</v>
      </c>
      <c r="AW10" s="20">
        <v>0.18</v>
      </c>
      <c r="AX10" s="20"/>
      <c r="AY10" s="138">
        <v>10.0</v>
      </c>
      <c r="AZ10" s="139">
        <f t="shared" si="20"/>
        <v>0</v>
      </c>
    </row>
    <row r="11" ht="99.75" customHeight="1">
      <c r="A11" s="20"/>
      <c r="B11" s="140"/>
      <c r="C11" s="20"/>
      <c r="D11" s="141" t="s">
        <v>82</v>
      </c>
      <c r="E11" s="142">
        <v>2.5</v>
      </c>
      <c r="F11" s="142">
        <f t="shared" si="2"/>
        <v>0</v>
      </c>
      <c r="G11" s="142">
        <f t="shared" si="3"/>
        <v>0</v>
      </c>
      <c r="H11" s="142">
        <f t="shared" si="4"/>
        <v>0</v>
      </c>
      <c r="I11" s="142">
        <f t="shared" si="5"/>
        <v>0</v>
      </c>
      <c r="J11" s="142">
        <f t="shared" si="6"/>
        <v>0</v>
      </c>
      <c r="K11" s="142">
        <f t="shared" si="7"/>
        <v>0</v>
      </c>
      <c r="L11" s="142">
        <f t="shared" si="8"/>
        <v>0</v>
      </c>
      <c r="M11" s="142">
        <f t="shared" si="9"/>
        <v>0</v>
      </c>
      <c r="N11" s="142">
        <f t="shared" si="10"/>
        <v>0</v>
      </c>
      <c r="O11" s="142">
        <f t="shared" si="11"/>
        <v>0</v>
      </c>
      <c r="P11" s="142">
        <f t="shared" si="12"/>
        <v>0</v>
      </c>
      <c r="Q11" s="142">
        <f t="shared" si="13"/>
        <v>0</v>
      </c>
      <c r="R11" s="142">
        <f t="shared" si="14"/>
        <v>0</v>
      </c>
      <c r="S11" s="142">
        <f t="shared" si="15"/>
        <v>0</v>
      </c>
      <c r="T11" s="142">
        <v>5.0</v>
      </c>
      <c r="U11" s="141" t="s">
        <v>83</v>
      </c>
      <c r="V11" s="143" t="s">
        <v>84</v>
      </c>
      <c r="W11" s="141">
        <v>5.0</v>
      </c>
      <c r="X11" s="141">
        <v>0.0</v>
      </c>
      <c r="Y11" s="144">
        <v>234.0</v>
      </c>
      <c r="Z11" s="145"/>
      <c r="AA11" s="146"/>
      <c r="AB11" s="147"/>
      <c r="AC11" s="147"/>
      <c r="AD11" s="147"/>
      <c r="AE11" s="147"/>
      <c r="AF11" s="147"/>
      <c r="AG11" s="148"/>
      <c r="AH11" s="147"/>
      <c r="AI11" s="147"/>
      <c r="AJ11" s="147"/>
      <c r="AK11" s="147"/>
      <c r="AL11" s="149"/>
      <c r="AM11" s="150">
        <f t="shared" si="16"/>
        <v>0</v>
      </c>
      <c r="AN11" s="151" t="str">
        <f t="shared" si="17"/>
        <v>No</v>
      </c>
      <c r="AO11" s="152" t="str">
        <f t="shared" si="18"/>
        <v>No</v>
      </c>
      <c r="AP11" s="20">
        <f t="shared" si="21"/>
        <v>5</v>
      </c>
      <c r="AQ11" s="20"/>
      <c r="AR11" s="111"/>
      <c r="AS11" s="111">
        <v>250.0</v>
      </c>
      <c r="AT11" s="111">
        <v>300.0</v>
      </c>
      <c r="AU11" s="111">
        <v>30.0</v>
      </c>
      <c r="AV11" s="20">
        <f t="shared" si="19"/>
        <v>0</v>
      </c>
      <c r="AW11" s="111">
        <v>0.23</v>
      </c>
      <c r="AX11" s="111"/>
      <c r="AY11" s="138">
        <v>5.0</v>
      </c>
      <c r="AZ11" s="139">
        <f t="shared" si="20"/>
        <v>0</v>
      </c>
    </row>
    <row r="12" ht="99.75" customHeight="1">
      <c r="A12" s="20"/>
      <c r="B12" s="153"/>
      <c r="C12" s="20"/>
      <c r="D12" s="128" t="s">
        <v>85</v>
      </c>
      <c r="E12" s="129">
        <v>5.2</v>
      </c>
      <c r="F12" s="129">
        <f t="shared" si="2"/>
        <v>0</v>
      </c>
      <c r="G12" s="129">
        <f t="shared" si="3"/>
        <v>0</v>
      </c>
      <c r="H12" s="129">
        <f t="shared" si="4"/>
        <v>0</v>
      </c>
      <c r="I12" s="129">
        <f t="shared" si="5"/>
        <v>0</v>
      </c>
      <c r="J12" s="129">
        <f t="shared" si="6"/>
        <v>0</v>
      </c>
      <c r="K12" s="129">
        <f t="shared" si="7"/>
        <v>0</v>
      </c>
      <c r="L12" s="129">
        <f t="shared" si="8"/>
        <v>0</v>
      </c>
      <c r="M12" s="129">
        <f t="shared" si="9"/>
        <v>0</v>
      </c>
      <c r="N12" s="129">
        <f t="shared" si="10"/>
        <v>0</v>
      </c>
      <c r="O12" s="129">
        <f t="shared" si="11"/>
        <v>0</v>
      </c>
      <c r="P12" s="129">
        <f t="shared" si="12"/>
        <v>0</v>
      </c>
      <c r="Q12" s="129">
        <f t="shared" si="13"/>
        <v>0</v>
      </c>
      <c r="R12" s="129">
        <f t="shared" si="14"/>
        <v>0</v>
      </c>
      <c r="S12" s="129">
        <f t="shared" si="15"/>
        <v>0</v>
      </c>
      <c r="T12" s="129">
        <v>4.0</v>
      </c>
      <c r="U12" s="128" t="s">
        <v>86</v>
      </c>
      <c r="V12" s="130" t="s">
        <v>87</v>
      </c>
      <c r="W12" s="128">
        <v>4.0</v>
      </c>
      <c r="X12" s="128">
        <v>0.0</v>
      </c>
      <c r="Y12" s="131">
        <v>234.0</v>
      </c>
      <c r="Z12" s="132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4"/>
      <c r="AM12" s="135">
        <f t="shared" si="16"/>
        <v>0</v>
      </c>
      <c r="AN12" s="136" t="str">
        <f t="shared" si="17"/>
        <v>No</v>
      </c>
      <c r="AO12" s="137" t="str">
        <f t="shared" si="18"/>
        <v>No</v>
      </c>
      <c r="AP12" s="20">
        <f t="shared" si="21"/>
        <v>4</v>
      </c>
      <c r="AQ12" s="20"/>
      <c r="AR12" s="20"/>
      <c r="AS12" s="20">
        <v>300.0</v>
      </c>
      <c r="AT12" s="20">
        <v>350.0</v>
      </c>
      <c r="AU12" s="20">
        <v>30.0</v>
      </c>
      <c r="AV12" s="20">
        <f t="shared" si="19"/>
        <v>0</v>
      </c>
      <c r="AW12" s="20">
        <v>0.43344</v>
      </c>
      <c r="AX12" s="20"/>
      <c r="AY12" s="138">
        <v>4.0</v>
      </c>
      <c r="AZ12" s="139">
        <f t="shared" si="20"/>
        <v>0</v>
      </c>
    </row>
    <row r="13" ht="99.75" customHeight="1">
      <c r="A13" s="20"/>
      <c r="B13" s="140"/>
      <c r="C13" s="20"/>
      <c r="D13" s="141" t="s">
        <v>88</v>
      </c>
      <c r="E13" s="142">
        <v>6.4</v>
      </c>
      <c r="F13" s="142">
        <f t="shared" si="2"/>
        <v>0</v>
      </c>
      <c r="G13" s="142">
        <f t="shared" si="3"/>
        <v>0</v>
      </c>
      <c r="H13" s="142">
        <f t="shared" si="4"/>
        <v>0</v>
      </c>
      <c r="I13" s="142">
        <f t="shared" si="5"/>
        <v>0</v>
      </c>
      <c r="J13" s="142">
        <f t="shared" si="6"/>
        <v>0</v>
      </c>
      <c r="K13" s="142">
        <f t="shared" si="7"/>
        <v>0</v>
      </c>
      <c r="L13" s="142">
        <f t="shared" si="8"/>
        <v>0</v>
      </c>
      <c r="M13" s="142">
        <f t="shared" si="9"/>
        <v>0</v>
      </c>
      <c r="N13" s="142">
        <f t="shared" si="10"/>
        <v>0</v>
      </c>
      <c r="O13" s="142">
        <f t="shared" si="11"/>
        <v>0</v>
      </c>
      <c r="P13" s="142">
        <f t="shared" si="12"/>
        <v>0</v>
      </c>
      <c r="Q13" s="142">
        <f t="shared" si="13"/>
        <v>0</v>
      </c>
      <c r="R13" s="142">
        <f t="shared" si="14"/>
        <v>0</v>
      </c>
      <c r="S13" s="142">
        <f t="shared" si="15"/>
        <v>0</v>
      </c>
      <c r="T13" s="142">
        <v>3.0</v>
      </c>
      <c r="U13" s="154" t="s">
        <v>86</v>
      </c>
      <c r="V13" s="154" t="s">
        <v>89</v>
      </c>
      <c r="W13" s="141">
        <v>3.0</v>
      </c>
      <c r="X13" s="141">
        <v>0.0</v>
      </c>
      <c r="Y13" s="144">
        <v>234.0</v>
      </c>
      <c r="Z13" s="145"/>
      <c r="AA13" s="146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9"/>
      <c r="AM13" s="150">
        <f t="shared" si="16"/>
        <v>0</v>
      </c>
      <c r="AN13" s="151" t="str">
        <f t="shared" si="17"/>
        <v>No</v>
      </c>
      <c r="AO13" s="152" t="str">
        <f t="shared" si="18"/>
        <v>No</v>
      </c>
      <c r="AP13" s="20">
        <f t="shared" si="21"/>
        <v>3</v>
      </c>
      <c r="AQ13" s="20"/>
      <c r="AR13" s="111"/>
      <c r="AS13" s="111">
        <v>300.0</v>
      </c>
      <c r="AT13" s="111">
        <v>400.0</v>
      </c>
      <c r="AU13" s="111">
        <v>40.0</v>
      </c>
      <c r="AV13" s="20">
        <f t="shared" si="19"/>
        <v>0</v>
      </c>
      <c r="AW13" s="111">
        <v>0.56196</v>
      </c>
      <c r="AX13" s="111"/>
      <c r="AY13" s="138">
        <v>3.0</v>
      </c>
      <c r="AZ13" s="139">
        <f t="shared" si="20"/>
        <v>0</v>
      </c>
    </row>
    <row r="14" ht="99.75" customHeight="1">
      <c r="A14" s="20"/>
      <c r="B14" s="127"/>
      <c r="C14" s="20"/>
      <c r="D14" s="128" t="s">
        <v>90</v>
      </c>
      <c r="E14" s="129">
        <v>9.0</v>
      </c>
      <c r="F14" s="129">
        <f t="shared" si="2"/>
        <v>0</v>
      </c>
      <c r="G14" s="129">
        <f t="shared" si="3"/>
        <v>0</v>
      </c>
      <c r="H14" s="129">
        <f t="shared" si="4"/>
        <v>0</v>
      </c>
      <c r="I14" s="129">
        <f t="shared" si="5"/>
        <v>0</v>
      </c>
      <c r="J14" s="129">
        <f t="shared" si="6"/>
        <v>0</v>
      </c>
      <c r="K14" s="129">
        <f t="shared" si="7"/>
        <v>0</v>
      </c>
      <c r="L14" s="129">
        <f t="shared" si="8"/>
        <v>0</v>
      </c>
      <c r="M14" s="129">
        <f t="shared" si="9"/>
        <v>0</v>
      </c>
      <c r="N14" s="129">
        <f t="shared" si="10"/>
        <v>0</v>
      </c>
      <c r="O14" s="129">
        <f t="shared" si="11"/>
        <v>0</v>
      </c>
      <c r="P14" s="129">
        <f t="shared" si="12"/>
        <v>0</v>
      </c>
      <c r="Q14" s="129">
        <f t="shared" si="13"/>
        <v>0</v>
      </c>
      <c r="R14" s="129">
        <f t="shared" si="14"/>
        <v>0</v>
      </c>
      <c r="S14" s="129">
        <f t="shared" si="15"/>
        <v>0</v>
      </c>
      <c r="T14" s="129">
        <v>2.0</v>
      </c>
      <c r="U14" s="128" t="s">
        <v>91</v>
      </c>
      <c r="V14" s="130" t="s">
        <v>92</v>
      </c>
      <c r="W14" s="128">
        <v>2.0</v>
      </c>
      <c r="X14" s="128">
        <v>0.0</v>
      </c>
      <c r="Y14" s="131">
        <v>234.0</v>
      </c>
      <c r="Z14" s="132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4"/>
      <c r="AM14" s="135">
        <f t="shared" si="16"/>
        <v>0</v>
      </c>
      <c r="AN14" s="136" t="str">
        <f t="shared" si="17"/>
        <v>No</v>
      </c>
      <c r="AO14" s="137" t="str">
        <f t="shared" si="18"/>
        <v>No</v>
      </c>
      <c r="AP14" s="20"/>
      <c r="AQ14" s="20">
        <f t="shared" ref="AQ14:AQ20" si="22">W14</f>
        <v>2</v>
      </c>
      <c r="AR14" s="20"/>
      <c r="AS14" s="20">
        <v>300.0</v>
      </c>
      <c r="AT14" s="20">
        <v>400.0</v>
      </c>
      <c r="AU14" s="20">
        <v>40.0</v>
      </c>
      <c r="AV14" s="20">
        <f t="shared" si="19"/>
        <v>0</v>
      </c>
      <c r="AW14" s="20">
        <v>0.7536</v>
      </c>
      <c r="AX14" s="20"/>
      <c r="AY14" s="138">
        <v>2.0</v>
      </c>
      <c r="AZ14" s="139">
        <f t="shared" si="20"/>
        <v>0</v>
      </c>
    </row>
    <row r="15" ht="99.75" customHeight="1">
      <c r="A15" s="20"/>
      <c r="B15" s="140"/>
      <c r="C15" s="20"/>
      <c r="D15" s="141" t="s">
        <v>93</v>
      </c>
      <c r="E15" s="142">
        <v>9.1</v>
      </c>
      <c r="F15" s="142">
        <f t="shared" si="2"/>
        <v>0</v>
      </c>
      <c r="G15" s="142">
        <f t="shared" si="3"/>
        <v>0</v>
      </c>
      <c r="H15" s="142">
        <f t="shared" si="4"/>
        <v>0</v>
      </c>
      <c r="I15" s="142">
        <f t="shared" si="5"/>
        <v>0</v>
      </c>
      <c r="J15" s="142">
        <f t="shared" si="6"/>
        <v>0</v>
      </c>
      <c r="K15" s="142">
        <f t="shared" si="7"/>
        <v>0</v>
      </c>
      <c r="L15" s="142">
        <f t="shared" si="8"/>
        <v>0</v>
      </c>
      <c r="M15" s="142">
        <f t="shared" si="9"/>
        <v>0</v>
      </c>
      <c r="N15" s="142">
        <f t="shared" si="10"/>
        <v>0</v>
      </c>
      <c r="O15" s="142">
        <f t="shared" si="11"/>
        <v>0</v>
      </c>
      <c r="P15" s="142">
        <f t="shared" si="12"/>
        <v>0</v>
      </c>
      <c r="Q15" s="142">
        <f t="shared" si="13"/>
        <v>0</v>
      </c>
      <c r="R15" s="142">
        <f t="shared" si="14"/>
        <v>0</v>
      </c>
      <c r="S15" s="142">
        <f t="shared" si="15"/>
        <v>0</v>
      </c>
      <c r="T15" s="142">
        <v>1.0</v>
      </c>
      <c r="U15" s="154" t="s">
        <v>94</v>
      </c>
      <c r="V15" s="154" t="s">
        <v>95</v>
      </c>
      <c r="W15" s="141">
        <v>1.0</v>
      </c>
      <c r="X15" s="141">
        <v>0.0</v>
      </c>
      <c r="Y15" s="144">
        <v>222.6</v>
      </c>
      <c r="Z15" s="145"/>
      <c r="AA15" s="146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9"/>
      <c r="AM15" s="150">
        <f t="shared" si="16"/>
        <v>0</v>
      </c>
      <c r="AN15" s="151" t="str">
        <f t="shared" si="17"/>
        <v>No</v>
      </c>
      <c r="AO15" s="152" t="str">
        <f t="shared" si="18"/>
        <v>No</v>
      </c>
      <c r="AP15" s="20"/>
      <c r="AQ15" s="20">
        <f t="shared" si="22"/>
        <v>1</v>
      </c>
      <c r="AR15" s="111"/>
      <c r="AS15" s="111">
        <v>150.0</v>
      </c>
      <c r="AT15" s="111">
        <v>300.0</v>
      </c>
      <c r="AU15" s="111">
        <v>60.0</v>
      </c>
      <c r="AV15" s="20">
        <f t="shared" si="19"/>
        <v>0</v>
      </c>
      <c r="AW15" s="111">
        <v>0.72759</v>
      </c>
      <c r="AX15" s="111"/>
      <c r="AY15" s="138">
        <v>1.0</v>
      </c>
      <c r="AZ15" s="139">
        <f t="shared" si="20"/>
        <v>0</v>
      </c>
    </row>
    <row r="16" ht="99.75" customHeight="1">
      <c r="A16" s="20"/>
      <c r="B16" s="127"/>
      <c r="C16" s="20"/>
      <c r="D16" s="128" t="s">
        <v>96</v>
      </c>
      <c r="E16" s="129">
        <v>15.0</v>
      </c>
      <c r="F16" s="129">
        <f t="shared" si="2"/>
        <v>0</v>
      </c>
      <c r="G16" s="129">
        <f t="shared" si="3"/>
        <v>0</v>
      </c>
      <c r="H16" s="129">
        <f t="shared" si="4"/>
        <v>0</v>
      </c>
      <c r="I16" s="129">
        <f t="shared" si="5"/>
        <v>0</v>
      </c>
      <c r="J16" s="129">
        <f t="shared" si="6"/>
        <v>0</v>
      </c>
      <c r="K16" s="129">
        <f t="shared" si="7"/>
        <v>0</v>
      </c>
      <c r="L16" s="129">
        <f t="shared" si="8"/>
        <v>0</v>
      </c>
      <c r="M16" s="129">
        <f t="shared" si="9"/>
        <v>0</v>
      </c>
      <c r="N16" s="129">
        <f t="shared" si="10"/>
        <v>0</v>
      </c>
      <c r="O16" s="129">
        <f t="shared" si="11"/>
        <v>0</v>
      </c>
      <c r="P16" s="129">
        <f t="shared" si="12"/>
        <v>0</v>
      </c>
      <c r="Q16" s="129">
        <f t="shared" si="13"/>
        <v>0</v>
      </c>
      <c r="R16" s="129">
        <f t="shared" si="14"/>
        <v>0</v>
      </c>
      <c r="S16" s="129">
        <f t="shared" si="15"/>
        <v>0</v>
      </c>
      <c r="T16" s="129">
        <v>1.0</v>
      </c>
      <c r="U16" s="128" t="s">
        <v>94</v>
      </c>
      <c r="V16" s="130" t="s">
        <v>97</v>
      </c>
      <c r="W16" s="128">
        <v>1.0</v>
      </c>
      <c r="X16" s="128">
        <v>0.0</v>
      </c>
      <c r="Y16" s="131">
        <v>249.6</v>
      </c>
      <c r="Z16" s="132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4"/>
      <c r="AM16" s="135">
        <f t="shared" si="16"/>
        <v>0</v>
      </c>
      <c r="AN16" s="136" t="str">
        <f t="shared" si="17"/>
        <v>No</v>
      </c>
      <c r="AO16" s="137" t="str">
        <f t="shared" si="18"/>
        <v>No</v>
      </c>
      <c r="AP16" s="20"/>
      <c r="AQ16" s="20">
        <f t="shared" si="22"/>
        <v>1</v>
      </c>
      <c r="AR16" s="20"/>
      <c r="AS16" s="20">
        <v>150.0</v>
      </c>
      <c r="AT16" s="20">
        <v>400.0</v>
      </c>
      <c r="AU16" s="20">
        <v>70.0</v>
      </c>
      <c r="AV16" s="20">
        <f t="shared" si="19"/>
        <v>0</v>
      </c>
      <c r="AW16" s="20">
        <v>1.0773</v>
      </c>
      <c r="AX16" s="20"/>
      <c r="AY16" s="138">
        <v>1.0</v>
      </c>
      <c r="AZ16" s="139">
        <f t="shared" si="20"/>
        <v>0</v>
      </c>
    </row>
    <row r="17" ht="99.75" customHeight="1">
      <c r="A17" s="20"/>
      <c r="B17" s="140"/>
      <c r="C17" s="20"/>
      <c r="D17" s="141" t="s">
        <v>98</v>
      </c>
      <c r="E17" s="142">
        <v>20.0</v>
      </c>
      <c r="F17" s="142">
        <f t="shared" si="2"/>
        <v>0</v>
      </c>
      <c r="G17" s="142">
        <f t="shared" si="3"/>
        <v>0</v>
      </c>
      <c r="H17" s="142">
        <f t="shared" si="4"/>
        <v>0</v>
      </c>
      <c r="I17" s="142">
        <f t="shared" si="5"/>
        <v>0</v>
      </c>
      <c r="J17" s="142">
        <f t="shared" si="6"/>
        <v>0</v>
      </c>
      <c r="K17" s="142">
        <f t="shared" si="7"/>
        <v>0</v>
      </c>
      <c r="L17" s="142">
        <f t="shared" si="8"/>
        <v>0</v>
      </c>
      <c r="M17" s="142">
        <f t="shared" si="9"/>
        <v>0</v>
      </c>
      <c r="N17" s="142">
        <f t="shared" si="10"/>
        <v>0</v>
      </c>
      <c r="O17" s="142">
        <f t="shared" si="11"/>
        <v>0</v>
      </c>
      <c r="P17" s="142">
        <f t="shared" si="12"/>
        <v>0</v>
      </c>
      <c r="Q17" s="142">
        <f t="shared" si="13"/>
        <v>0</v>
      </c>
      <c r="R17" s="142">
        <f t="shared" si="14"/>
        <v>0</v>
      </c>
      <c r="S17" s="142">
        <f t="shared" si="15"/>
        <v>0</v>
      </c>
      <c r="T17" s="142">
        <v>1.0</v>
      </c>
      <c r="U17" s="154" t="s">
        <v>77</v>
      </c>
      <c r="V17" s="154" t="s">
        <v>99</v>
      </c>
      <c r="W17" s="141">
        <v>1.0</v>
      </c>
      <c r="X17" s="141">
        <v>26.0</v>
      </c>
      <c r="Y17" s="144">
        <v>343.2</v>
      </c>
      <c r="Z17" s="145"/>
      <c r="AA17" s="146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9"/>
      <c r="AM17" s="150">
        <f t="shared" si="16"/>
        <v>0</v>
      </c>
      <c r="AN17" s="151" t="str">
        <f t="shared" si="17"/>
        <v>No</v>
      </c>
      <c r="AO17" s="152" t="str">
        <f t="shared" si="18"/>
        <v>No</v>
      </c>
      <c r="AP17" s="20"/>
      <c r="AQ17" s="20">
        <f t="shared" si="22"/>
        <v>1</v>
      </c>
      <c r="AR17" s="111"/>
      <c r="AS17" s="111">
        <v>180.0</v>
      </c>
      <c r="AT17" s="111">
        <v>500.0</v>
      </c>
      <c r="AU17" s="111">
        <v>80.0</v>
      </c>
      <c r="AV17" s="20">
        <f t="shared" si="19"/>
        <v>0</v>
      </c>
      <c r="AW17" s="111">
        <v>1.56357</v>
      </c>
      <c r="AX17" s="111"/>
      <c r="AY17" s="138">
        <v>1.0</v>
      </c>
      <c r="AZ17" s="139">
        <f t="shared" si="20"/>
        <v>0</v>
      </c>
    </row>
    <row r="18" ht="99.75" customHeight="1">
      <c r="A18" s="20"/>
      <c r="B18" s="155"/>
      <c r="C18" s="18"/>
      <c r="D18" s="156" t="s">
        <v>100</v>
      </c>
      <c r="E18" s="157">
        <v>25.0</v>
      </c>
      <c r="F18" s="157">
        <f t="shared" si="2"/>
        <v>0</v>
      </c>
      <c r="G18" s="157">
        <f t="shared" si="3"/>
        <v>0</v>
      </c>
      <c r="H18" s="157">
        <f t="shared" si="4"/>
        <v>0</v>
      </c>
      <c r="I18" s="157">
        <f t="shared" si="5"/>
        <v>0</v>
      </c>
      <c r="J18" s="157">
        <f t="shared" si="6"/>
        <v>0</v>
      </c>
      <c r="K18" s="157">
        <f t="shared" si="7"/>
        <v>0</v>
      </c>
      <c r="L18" s="157">
        <f t="shared" si="8"/>
        <v>0</v>
      </c>
      <c r="M18" s="157">
        <f t="shared" si="9"/>
        <v>0</v>
      </c>
      <c r="N18" s="157">
        <f t="shared" si="10"/>
        <v>0</v>
      </c>
      <c r="O18" s="157">
        <f t="shared" si="11"/>
        <v>0</v>
      </c>
      <c r="P18" s="157">
        <f t="shared" si="12"/>
        <v>0</v>
      </c>
      <c r="Q18" s="157">
        <f t="shared" si="13"/>
        <v>0</v>
      </c>
      <c r="R18" s="157">
        <f t="shared" si="14"/>
        <v>0</v>
      </c>
      <c r="S18" s="157">
        <f t="shared" si="15"/>
        <v>0</v>
      </c>
      <c r="T18" s="157">
        <v>1.0</v>
      </c>
      <c r="U18" s="156" t="s">
        <v>77</v>
      </c>
      <c r="V18" s="158" t="s">
        <v>101</v>
      </c>
      <c r="W18" s="156">
        <v>1.0</v>
      </c>
      <c r="X18" s="156">
        <v>50.0</v>
      </c>
      <c r="Y18" s="159">
        <v>416.0</v>
      </c>
      <c r="Z18" s="160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2"/>
      <c r="AM18" s="163">
        <f t="shared" si="16"/>
        <v>0</v>
      </c>
      <c r="AN18" s="164" t="str">
        <f t="shared" si="17"/>
        <v>No</v>
      </c>
      <c r="AO18" s="165" t="str">
        <f t="shared" si="18"/>
        <v>No</v>
      </c>
      <c r="AP18" s="20"/>
      <c r="AQ18" s="20">
        <f t="shared" si="22"/>
        <v>1</v>
      </c>
      <c r="AR18" s="20"/>
      <c r="AS18" s="20">
        <v>200.0</v>
      </c>
      <c r="AT18" s="20">
        <v>600.0</v>
      </c>
      <c r="AU18" s="20">
        <v>90.0</v>
      </c>
      <c r="AV18" s="20">
        <f t="shared" si="19"/>
        <v>0</v>
      </c>
      <c r="AW18" s="20">
        <v>1.99892</v>
      </c>
      <c r="AX18" s="20"/>
      <c r="AY18" s="166">
        <v>1.0</v>
      </c>
      <c r="AZ18" s="167">
        <f t="shared" si="20"/>
        <v>0</v>
      </c>
    </row>
    <row r="19" ht="49.5" customHeight="1">
      <c r="A19" s="20"/>
      <c r="B19" s="55"/>
      <c r="C19" s="100"/>
      <c r="D19" s="56"/>
      <c r="E19" s="103"/>
      <c r="F19" s="103"/>
      <c r="G19" s="142"/>
      <c r="H19" s="142"/>
      <c r="I19" s="142"/>
      <c r="J19" s="142"/>
      <c r="K19" s="142"/>
      <c r="L19" s="142"/>
      <c r="M19" s="142"/>
      <c r="N19" s="142">
        <f t="shared" si="10"/>
        <v>0</v>
      </c>
      <c r="O19" s="142"/>
      <c r="P19" s="142"/>
      <c r="Q19" s="142"/>
      <c r="R19" s="142"/>
      <c r="S19" s="142"/>
      <c r="T19" s="103"/>
      <c r="U19" s="56"/>
      <c r="V19" s="168"/>
      <c r="W19" s="56"/>
      <c r="X19" s="169"/>
      <c r="Y19" s="170" t="s">
        <v>102</v>
      </c>
      <c r="Z19" s="171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3"/>
      <c r="AM19" s="174"/>
      <c r="AN19" s="151"/>
      <c r="AO19" s="175"/>
      <c r="AP19" s="20" t="str">
        <f>W19</f>
        <v/>
      </c>
      <c r="AQ19" s="20" t="str">
        <f t="shared" si="22"/>
        <v/>
      </c>
      <c r="AR19" s="111"/>
      <c r="AS19" s="111"/>
      <c r="AT19" s="111"/>
      <c r="AU19" s="111"/>
      <c r="AV19" s="20">
        <f t="shared" si="19"/>
        <v>0</v>
      </c>
      <c r="AW19" s="111"/>
      <c r="AX19" s="111"/>
      <c r="AY19" s="111"/>
      <c r="AZ19" s="111"/>
    </row>
    <row r="20" ht="99.75" customHeight="1">
      <c r="A20" s="20"/>
      <c r="B20" s="112" t="s">
        <v>25</v>
      </c>
      <c r="C20" s="113"/>
      <c r="D20" s="114" t="s">
        <v>103</v>
      </c>
      <c r="E20" s="115">
        <v>51.5</v>
      </c>
      <c r="F20" s="115">
        <f t="shared" ref="F20:F27" si="23">SUM(Z20:AL20)*E20</f>
        <v>0</v>
      </c>
      <c r="G20" s="176">
        <f t="shared" ref="G20:G27" si="24">Z20*W20</f>
        <v>0</v>
      </c>
      <c r="H20" s="176">
        <f t="shared" ref="H20:H27" si="25">AA20*W20</f>
        <v>0</v>
      </c>
      <c r="I20" s="176">
        <f t="shared" ref="I20:I27" si="26">AB20*W20</f>
        <v>0</v>
      </c>
      <c r="J20" s="176">
        <f t="shared" ref="J20:J27" si="27">AC20*W20</f>
        <v>0</v>
      </c>
      <c r="K20" s="176">
        <f t="shared" ref="K20:K27" si="28">AD20*W20</f>
        <v>0</v>
      </c>
      <c r="L20" s="176">
        <f t="shared" ref="L20:L27" si="29">AE20*W20</f>
        <v>0</v>
      </c>
      <c r="M20" s="176">
        <f t="shared" ref="M20:M27" si="30">AF20*W20</f>
        <v>0</v>
      </c>
      <c r="N20" s="176">
        <f t="shared" si="10"/>
        <v>0</v>
      </c>
      <c r="O20" s="176">
        <f t="shared" ref="O20:O27" si="31">AH20*W20</f>
        <v>0</v>
      </c>
      <c r="P20" s="176">
        <f t="shared" ref="P20:P27" si="32">AI20*W20</f>
        <v>0</v>
      </c>
      <c r="Q20" s="176">
        <f t="shared" ref="Q20:Q27" si="33">AJ20*W20</f>
        <v>0</v>
      </c>
      <c r="R20" s="176">
        <f t="shared" ref="R20:R27" si="34">AK20*W20</f>
        <v>0</v>
      </c>
      <c r="S20" s="176">
        <f t="shared" ref="S20:S27" si="35">AL20*W20</f>
        <v>0</v>
      </c>
      <c r="T20" s="115">
        <v>3.0</v>
      </c>
      <c r="U20" s="114" t="s">
        <v>77</v>
      </c>
      <c r="V20" s="114" t="s">
        <v>104</v>
      </c>
      <c r="W20" s="114">
        <v>3.0</v>
      </c>
      <c r="X20" s="114">
        <v>24.0</v>
      </c>
      <c r="Y20" s="117">
        <v>915.2</v>
      </c>
      <c r="Z20" s="118"/>
      <c r="AA20" s="119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1"/>
      <c r="AM20" s="122">
        <f t="shared" ref="AM20:AM27" si="36">Y20*Z20+Y20*AA20+Y20*AB20+Y20*AC20+Y20*AD20+Y20*AE20+Y20*AF20+Y20*AH20+Y20*AI20+Y20*AJ20+Y20*AK20+Y20*AL20+Y20*AG20</f>
        <v>0</v>
      </c>
      <c r="AN20" s="123" t="str">
        <f t="shared" ref="AN20:AN27" si="37">IF(SUM(Z20:AL20)&gt;0,"Yes","No")</f>
        <v>No</v>
      </c>
      <c r="AO20" s="124" t="str">
        <f t="shared" ref="AO20:AO27" si="38">IF(B20="New","Yes","No")</f>
        <v>Yes</v>
      </c>
      <c r="AP20" s="20"/>
      <c r="AQ20" s="20">
        <f t="shared" si="22"/>
        <v>3</v>
      </c>
      <c r="AR20" s="111"/>
      <c r="AS20" s="111"/>
      <c r="AT20" s="111"/>
      <c r="AU20" s="111"/>
      <c r="AV20" s="20">
        <f t="shared" si="19"/>
        <v>0</v>
      </c>
      <c r="AW20" s="111"/>
      <c r="AX20" s="111"/>
      <c r="AY20" s="125">
        <v>3.0</v>
      </c>
      <c r="AZ20" s="126">
        <f t="shared" ref="AZ20:AZ27" si="39">AY20*SUM(Z20:AL20)</f>
        <v>0</v>
      </c>
    </row>
    <row r="21" ht="99.75" customHeight="1">
      <c r="A21" s="20"/>
      <c r="B21" s="127"/>
      <c r="C21" s="20"/>
      <c r="D21" s="128" t="s">
        <v>105</v>
      </c>
      <c r="E21" s="129">
        <v>3.9</v>
      </c>
      <c r="F21" s="129">
        <f t="shared" si="23"/>
        <v>0</v>
      </c>
      <c r="G21" s="129">
        <f t="shared" si="24"/>
        <v>0</v>
      </c>
      <c r="H21" s="129">
        <f t="shared" si="25"/>
        <v>0</v>
      </c>
      <c r="I21" s="129">
        <f t="shared" si="26"/>
        <v>0</v>
      </c>
      <c r="J21" s="129">
        <f t="shared" si="27"/>
        <v>0</v>
      </c>
      <c r="K21" s="129">
        <f t="shared" si="28"/>
        <v>0</v>
      </c>
      <c r="L21" s="129">
        <f t="shared" si="29"/>
        <v>0</v>
      </c>
      <c r="M21" s="129">
        <f t="shared" si="30"/>
        <v>0</v>
      </c>
      <c r="N21" s="129">
        <f t="shared" si="10"/>
        <v>0</v>
      </c>
      <c r="O21" s="129">
        <f t="shared" si="31"/>
        <v>0</v>
      </c>
      <c r="P21" s="129">
        <f t="shared" si="32"/>
        <v>0</v>
      </c>
      <c r="Q21" s="129">
        <f t="shared" si="33"/>
        <v>0</v>
      </c>
      <c r="R21" s="129">
        <f t="shared" si="34"/>
        <v>0</v>
      </c>
      <c r="S21" s="129">
        <f t="shared" si="35"/>
        <v>0</v>
      </c>
      <c r="T21" s="129">
        <v>5.0</v>
      </c>
      <c r="U21" s="128" t="s">
        <v>83</v>
      </c>
      <c r="V21" s="130" t="s">
        <v>106</v>
      </c>
      <c r="W21" s="128">
        <v>5.0</v>
      </c>
      <c r="X21" s="128">
        <v>5.0</v>
      </c>
      <c r="Y21" s="131">
        <v>204.9</v>
      </c>
      <c r="Z21" s="132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4"/>
      <c r="AM21" s="135">
        <f t="shared" si="36"/>
        <v>0</v>
      </c>
      <c r="AN21" s="136" t="str">
        <f t="shared" si="37"/>
        <v>No</v>
      </c>
      <c r="AO21" s="137" t="str">
        <f t="shared" si="38"/>
        <v>No</v>
      </c>
      <c r="AP21" s="20">
        <f t="shared" ref="AP21:AP23" si="40">W21</f>
        <v>5</v>
      </c>
      <c r="AQ21" s="20"/>
      <c r="AR21" s="20"/>
      <c r="AS21" s="20">
        <v>250.0</v>
      </c>
      <c r="AT21" s="20">
        <v>400.0</v>
      </c>
      <c r="AU21" s="20">
        <v>20.0</v>
      </c>
      <c r="AV21" s="20">
        <f t="shared" si="19"/>
        <v>0</v>
      </c>
      <c r="AW21" s="20">
        <v>0.4</v>
      </c>
      <c r="AX21" s="20"/>
      <c r="AY21" s="138">
        <v>5.0</v>
      </c>
      <c r="AZ21" s="139">
        <f t="shared" si="39"/>
        <v>0</v>
      </c>
    </row>
    <row r="22" ht="99.75" customHeight="1">
      <c r="A22" s="20"/>
      <c r="B22" s="140"/>
      <c r="C22" s="20"/>
      <c r="D22" s="141" t="s">
        <v>107</v>
      </c>
      <c r="E22" s="142">
        <v>7.2</v>
      </c>
      <c r="F22" s="142">
        <f t="shared" si="23"/>
        <v>0</v>
      </c>
      <c r="G22" s="142">
        <f t="shared" si="24"/>
        <v>0</v>
      </c>
      <c r="H22" s="142">
        <f t="shared" si="25"/>
        <v>0</v>
      </c>
      <c r="I22" s="142">
        <f t="shared" si="26"/>
        <v>0</v>
      </c>
      <c r="J22" s="142">
        <f t="shared" si="27"/>
        <v>0</v>
      </c>
      <c r="K22" s="142">
        <f t="shared" si="28"/>
        <v>0</v>
      </c>
      <c r="L22" s="142">
        <f t="shared" si="29"/>
        <v>0</v>
      </c>
      <c r="M22" s="142">
        <f t="shared" si="30"/>
        <v>0</v>
      </c>
      <c r="N22" s="142">
        <f t="shared" si="10"/>
        <v>0</v>
      </c>
      <c r="O22" s="142">
        <f t="shared" si="31"/>
        <v>0</v>
      </c>
      <c r="P22" s="142">
        <f t="shared" si="32"/>
        <v>0</v>
      </c>
      <c r="Q22" s="142">
        <f t="shared" si="33"/>
        <v>0</v>
      </c>
      <c r="R22" s="142">
        <f t="shared" si="34"/>
        <v>0</v>
      </c>
      <c r="S22" s="142">
        <f t="shared" si="35"/>
        <v>0</v>
      </c>
      <c r="T22" s="142">
        <v>4.0</v>
      </c>
      <c r="U22" s="141" t="s">
        <v>86</v>
      </c>
      <c r="V22" s="143" t="s">
        <v>108</v>
      </c>
      <c r="W22" s="141">
        <v>4.0</v>
      </c>
      <c r="X22" s="141">
        <v>8.0</v>
      </c>
      <c r="Y22" s="144">
        <v>204.9</v>
      </c>
      <c r="Z22" s="145"/>
      <c r="AA22" s="146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9"/>
      <c r="AM22" s="150">
        <f t="shared" si="36"/>
        <v>0</v>
      </c>
      <c r="AN22" s="151" t="str">
        <f t="shared" si="37"/>
        <v>No</v>
      </c>
      <c r="AO22" s="152" t="str">
        <f t="shared" si="38"/>
        <v>No</v>
      </c>
      <c r="AP22" s="20">
        <f t="shared" si="40"/>
        <v>4</v>
      </c>
      <c r="AQ22" s="20"/>
      <c r="AR22" s="111"/>
      <c r="AS22" s="111">
        <v>250.0</v>
      </c>
      <c r="AT22" s="111">
        <v>400.0</v>
      </c>
      <c r="AU22" s="111">
        <v>20.0</v>
      </c>
      <c r="AV22" s="20">
        <f t="shared" si="19"/>
        <v>0</v>
      </c>
      <c r="AW22" s="111">
        <v>0.55376</v>
      </c>
      <c r="AX22" s="111"/>
      <c r="AY22" s="138">
        <v>4.0</v>
      </c>
      <c r="AZ22" s="139">
        <f t="shared" si="39"/>
        <v>0</v>
      </c>
    </row>
    <row r="23" ht="99.75" customHeight="1">
      <c r="A23" s="20"/>
      <c r="B23" s="153"/>
      <c r="C23" s="20"/>
      <c r="D23" s="128" t="s">
        <v>109</v>
      </c>
      <c r="E23" s="129">
        <v>9.3</v>
      </c>
      <c r="F23" s="129">
        <f t="shared" si="23"/>
        <v>0</v>
      </c>
      <c r="G23" s="129">
        <f t="shared" si="24"/>
        <v>0</v>
      </c>
      <c r="H23" s="129">
        <f t="shared" si="25"/>
        <v>0</v>
      </c>
      <c r="I23" s="129">
        <f t="shared" si="26"/>
        <v>0</v>
      </c>
      <c r="J23" s="129">
        <f t="shared" si="27"/>
        <v>0</v>
      </c>
      <c r="K23" s="129">
        <f t="shared" si="28"/>
        <v>0</v>
      </c>
      <c r="L23" s="129">
        <f t="shared" si="29"/>
        <v>0</v>
      </c>
      <c r="M23" s="129">
        <f t="shared" si="30"/>
        <v>0</v>
      </c>
      <c r="N23" s="129">
        <f t="shared" si="10"/>
        <v>0</v>
      </c>
      <c r="O23" s="129">
        <f t="shared" si="31"/>
        <v>0</v>
      </c>
      <c r="P23" s="129">
        <f t="shared" si="32"/>
        <v>0</v>
      </c>
      <c r="Q23" s="129">
        <f t="shared" si="33"/>
        <v>0</v>
      </c>
      <c r="R23" s="129">
        <f t="shared" si="34"/>
        <v>0</v>
      </c>
      <c r="S23" s="129">
        <f t="shared" si="35"/>
        <v>0</v>
      </c>
      <c r="T23" s="129">
        <v>3.0</v>
      </c>
      <c r="U23" s="128" t="s">
        <v>86</v>
      </c>
      <c r="V23" s="130" t="s">
        <v>110</v>
      </c>
      <c r="W23" s="128">
        <v>3.0</v>
      </c>
      <c r="X23" s="128">
        <v>18.0</v>
      </c>
      <c r="Y23" s="131">
        <v>204.9</v>
      </c>
      <c r="Z23" s="132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4"/>
      <c r="AM23" s="135">
        <f t="shared" si="36"/>
        <v>0</v>
      </c>
      <c r="AN23" s="136" t="str">
        <f t="shared" si="37"/>
        <v>No</v>
      </c>
      <c r="AO23" s="137" t="str">
        <f t="shared" si="38"/>
        <v>No</v>
      </c>
      <c r="AP23" s="20">
        <f t="shared" si="40"/>
        <v>3</v>
      </c>
      <c r="AQ23" s="20"/>
      <c r="AR23" s="20"/>
      <c r="AS23" s="20">
        <v>250.0</v>
      </c>
      <c r="AT23" s="20">
        <v>400.0</v>
      </c>
      <c r="AU23" s="20">
        <v>30.0</v>
      </c>
      <c r="AV23" s="20">
        <f t="shared" si="19"/>
        <v>0</v>
      </c>
      <c r="AW23" s="20">
        <v>0.7554</v>
      </c>
      <c r="AX23" s="20"/>
      <c r="AY23" s="138">
        <v>3.0</v>
      </c>
      <c r="AZ23" s="139">
        <f t="shared" si="39"/>
        <v>0</v>
      </c>
    </row>
    <row r="24" ht="99.75" customHeight="1">
      <c r="A24" s="20"/>
      <c r="B24" s="140"/>
      <c r="C24" s="20"/>
      <c r="D24" s="141" t="s">
        <v>111</v>
      </c>
      <c r="E24" s="142">
        <v>14.5</v>
      </c>
      <c r="F24" s="142">
        <f t="shared" si="23"/>
        <v>0</v>
      </c>
      <c r="G24" s="142">
        <f t="shared" si="24"/>
        <v>0</v>
      </c>
      <c r="H24" s="142">
        <f t="shared" si="25"/>
        <v>0</v>
      </c>
      <c r="I24" s="142">
        <f t="shared" si="26"/>
        <v>0</v>
      </c>
      <c r="J24" s="142">
        <f t="shared" si="27"/>
        <v>0</v>
      </c>
      <c r="K24" s="142">
        <f t="shared" si="28"/>
        <v>0</v>
      </c>
      <c r="L24" s="142">
        <f t="shared" si="29"/>
        <v>0</v>
      </c>
      <c r="M24" s="142">
        <f t="shared" si="30"/>
        <v>0</v>
      </c>
      <c r="N24" s="142">
        <f t="shared" si="10"/>
        <v>0</v>
      </c>
      <c r="O24" s="142">
        <f t="shared" si="31"/>
        <v>0</v>
      </c>
      <c r="P24" s="142">
        <f t="shared" si="32"/>
        <v>0</v>
      </c>
      <c r="Q24" s="142">
        <f t="shared" si="33"/>
        <v>0</v>
      </c>
      <c r="R24" s="142">
        <f t="shared" si="34"/>
        <v>0</v>
      </c>
      <c r="S24" s="142">
        <f t="shared" si="35"/>
        <v>0</v>
      </c>
      <c r="T24" s="142">
        <v>2.0</v>
      </c>
      <c r="U24" s="141" t="s">
        <v>91</v>
      </c>
      <c r="V24" s="143" t="s">
        <v>112</v>
      </c>
      <c r="W24" s="141">
        <v>2.0</v>
      </c>
      <c r="X24" s="141">
        <v>24.0</v>
      </c>
      <c r="Y24" s="144">
        <v>215.3</v>
      </c>
      <c r="Z24" s="145"/>
      <c r="AA24" s="146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9"/>
      <c r="AM24" s="150">
        <f t="shared" si="36"/>
        <v>0</v>
      </c>
      <c r="AN24" s="151" t="str">
        <f t="shared" si="37"/>
        <v>No</v>
      </c>
      <c r="AO24" s="152" t="str">
        <f t="shared" si="38"/>
        <v>No</v>
      </c>
      <c r="AP24" s="20"/>
      <c r="AQ24" s="20">
        <f t="shared" ref="AQ24:AQ28" si="41">W24</f>
        <v>2</v>
      </c>
      <c r="AR24" s="111"/>
      <c r="AS24" s="111">
        <v>200.0</v>
      </c>
      <c r="AT24" s="111">
        <v>400.0</v>
      </c>
      <c r="AU24" s="111">
        <v>30.0</v>
      </c>
      <c r="AV24" s="20">
        <f t="shared" si="19"/>
        <v>0</v>
      </c>
      <c r="AW24" s="111">
        <v>1.09378</v>
      </c>
      <c r="AX24" s="111"/>
      <c r="AY24" s="138">
        <v>2.0</v>
      </c>
      <c r="AZ24" s="139">
        <f t="shared" si="39"/>
        <v>0</v>
      </c>
    </row>
    <row r="25" ht="99.75" customHeight="1">
      <c r="A25" s="20"/>
      <c r="B25" s="153"/>
      <c r="C25" s="20"/>
      <c r="D25" s="128" t="s">
        <v>113</v>
      </c>
      <c r="E25" s="129">
        <v>11.5</v>
      </c>
      <c r="F25" s="129">
        <f t="shared" si="23"/>
        <v>0</v>
      </c>
      <c r="G25" s="129">
        <f t="shared" si="24"/>
        <v>0</v>
      </c>
      <c r="H25" s="129">
        <f t="shared" si="25"/>
        <v>0</v>
      </c>
      <c r="I25" s="129">
        <f t="shared" si="26"/>
        <v>0</v>
      </c>
      <c r="J25" s="129">
        <f t="shared" si="27"/>
        <v>0</v>
      </c>
      <c r="K25" s="129">
        <f t="shared" si="28"/>
        <v>0</v>
      </c>
      <c r="L25" s="129">
        <f t="shared" si="29"/>
        <v>0</v>
      </c>
      <c r="M25" s="129">
        <f t="shared" si="30"/>
        <v>0</v>
      </c>
      <c r="N25" s="129">
        <f t="shared" si="10"/>
        <v>0</v>
      </c>
      <c r="O25" s="129">
        <f t="shared" si="31"/>
        <v>0</v>
      </c>
      <c r="P25" s="129">
        <f t="shared" si="32"/>
        <v>0</v>
      </c>
      <c r="Q25" s="129">
        <f t="shared" si="33"/>
        <v>0</v>
      </c>
      <c r="R25" s="129">
        <f t="shared" si="34"/>
        <v>0</v>
      </c>
      <c r="S25" s="129">
        <f t="shared" si="35"/>
        <v>0</v>
      </c>
      <c r="T25" s="129">
        <v>1.0</v>
      </c>
      <c r="U25" s="128" t="s">
        <v>94</v>
      </c>
      <c r="V25" s="130" t="s">
        <v>114</v>
      </c>
      <c r="W25" s="128">
        <v>1.0</v>
      </c>
      <c r="X25" s="128">
        <v>39.0</v>
      </c>
      <c r="Y25" s="131">
        <v>208.0</v>
      </c>
      <c r="Z25" s="132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4"/>
      <c r="AM25" s="135">
        <f t="shared" si="36"/>
        <v>0</v>
      </c>
      <c r="AN25" s="136" t="str">
        <f t="shared" si="37"/>
        <v>No</v>
      </c>
      <c r="AO25" s="137" t="str">
        <f t="shared" si="38"/>
        <v>No</v>
      </c>
      <c r="AP25" s="20"/>
      <c r="AQ25" s="20">
        <f t="shared" si="41"/>
        <v>1</v>
      </c>
      <c r="AR25" s="20"/>
      <c r="AS25" s="20">
        <v>150.0</v>
      </c>
      <c r="AT25" s="20">
        <v>400.0</v>
      </c>
      <c r="AU25" s="20">
        <v>40.0</v>
      </c>
      <c r="AV25" s="20">
        <f t="shared" si="19"/>
        <v>0</v>
      </c>
      <c r="AW25" s="20">
        <v>0.96031</v>
      </c>
      <c r="AX25" s="20"/>
      <c r="AY25" s="138">
        <v>1.0</v>
      </c>
      <c r="AZ25" s="139">
        <f t="shared" si="39"/>
        <v>0</v>
      </c>
    </row>
    <row r="26" ht="99.75" customHeight="1">
      <c r="A26" s="20"/>
      <c r="B26" s="140"/>
      <c r="C26" s="20"/>
      <c r="D26" s="141" t="s">
        <v>115</v>
      </c>
      <c r="E26" s="142">
        <v>18.0</v>
      </c>
      <c r="F26" s="142">
        <f t="shared" si="23"/>
        <v>0</v>
      </c>
      <c r="G26" s="142">
        <f t="shared" si="24"/>
        <v>0</v>
      </c>
      <c r="H26" s="142">
        <f t="shared" si="25"/>
        <v>0</v>
      </c>
      <c r="I26" s="142">
        <f t="shared" si="26"/>
        <v>0</v>
      </c>
      <c r="J26" s="142">
        <f t="shared" si="27"/>
        <v>0</v>
      </c>
      <c r="K26" s="142">
        <f t="shared" si="28"/>
        <v>0</v>
      </c>
      <c r="L26" s="142">
        <f t="shared" si="29"/>
        <v>0</v>
      </c>
      <c r="M26" s="142">
        <f t="shared" si="30"/>
        <v>0</v>
      </c>
      <c r="N26" s="142">
        <f t="shared" si="10"/>
        <v>0</v>
      </c>
      <c r="O26" s="142">
        <f t="shared" si="31"/>
        <v>0</v>
      </c>
      <c r="P26" s="142">
        <f t="shared" si="32"/>
        <v>0</v>
      </c>
      <c r="Q26" s="142">
        <f t="shared" si="33"/>
        <v>0</v>
      </c>
      <c r="R26" s="142">
        <f t="shared" si="34"/>
        <v>0</v>
      </c>
      <c r="S26" s="142">
        <f t="shared" si="35"/>
        <v>0</v>
      </c>
      <c r="T26" s="142">
        <v>1.0</v>
      </c>
      <c r="U26" s="141" t="s">
        <v>77</v>
      </c>
      <c r="V26" s="143" t="s">
        <v>116</v>
      </c>
      <c r="W26" s="141">
        <v>1.0</v>
      </c>
      <c r="X26" s="141">
        <v>55.0</v>
      </c>
      <c r="Y26" s="144">
        <v>296.4</v>
      </c>
      <c r="Z26" s="145"/>
      <c r="AA26" s="146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9"/>
      <c r="AM26" s="150">
        <f t="shared" si="36"/>
        <v>0</v>
      </c>
      <c r="AN26" s="151" t="str">
        <f t="shared" si="37"/>
        <v>No</v>
      </c>
      <c r="AO26" s="152" t="str">
        <f t="shared" si="38"/>
        <v>No</v>
      </c>
      <c r="AP26" s="20"/>
      <c r="AQ26" s="20">
        <f t="shared" si="41"/>
        <v>1</v>
      </c>
      <c r="AR26" s="111"/>
      <c r="AS26" s="111">
        <v>180.0</v>
      </c>
      <c r="AT26" s="111">
        <v>500.0</v>
      </c>
      <c r="AU26" s="111">
        <v>50.0</v>
      </c>
      <c r="AV26" s="20">
        <f t="shared" si="19"/>
        <v>0</v>
      </c>
      <c r="AW26" s="111">
        <v>1.53794</v>
      </c>
      <c r="AX26" s="111"/>
      <c r="AY26" s="138">
        <v>1.0</v>
      </c>
      <c r="AZ26" s="139">
        <f t="shared" si="39"/>
        <v>0</v>
      </c>
    </row>
    <row r="27" ht="99.75" customHeight="1">
      <c r="A27" s="20"/>
      <c r="B27" s="177"/>
      <c r="C27" s="18"/>
      <c r="D27" s="156" t="s">
        <v>117</v>
      </c>
      <c r="E27" s="157">
        <v>28.0</v>
      </c>
      <c r="F27" s="157">
        <f t="shared" si="23"/>
        <v>0</v>
      </c>
      <c r="G27" s="157">
        <f t="shared" si="24"/>
        <v>0</v>
      </c>
      <c r="H27" s="157">
        <f t="shared" si="25"/>
        <v>0</v>
      </c>
      <c r="I27" s="157">
        <f t="shared" si="26"/>
        <v>0</v>
      </c>
      <c r="J27" s="157">
        <f t="shared" si="27"/>
        <v>0</v>
      </c>
      <c r="K27" s="157">
        <f t="shared" si="28"/>
        <v>0</v>
      </c>
      <c r="L27" s="157">
        <f t="shared" si="29"/>
        <v>0</v>
      </c>
      <c r="M27" s="157">
        <f t="shared" si="30"/>
        <v>0</v>
      </c>
      <c r="N27" s="157">
        <f t="shared" si="10"/>
        <v>0</v>
      </c>
      <c r="O27" s="157">
        <f t="shared" si="31"/>
        <v>0</v>
      </c>
      <c r="P27" s="157">
        <f t="shared" si="32"/>
        <v>0</v>
      </c>
      <c r="Q27" s="157">
        <f t="shared" si="33"/>
        <v>0</v>
      </c>
      <c r="R27" s="157">
        <f t="shared" si="34"/>
        <v>0</v>
      </c>
      <c r="S27" s="157">
        <f t="shared" si="35"/>
        <v>0</v>
      </c>
      <c r="T27" s="157">
        <v>1.0</v>
      </c>
      <c r="U27" s="156" t="s">
        <v>77</v>
      </c>
      <c r="V27" s="158" t="s">
        <v>118</v>
      </c>
      <c r="W27" s="156">
        <v>1.0</v>
      </c>
      <c r="X27" s="156">
        <v>67.0</v>
      </c>
      <c r="Y27" s="159">
        <v>400.4</v>
      </c>
      <c r="Z27" s="160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2"/>
      <c r="AM27" s="163">
        <f t="shared" si="36"/>
        <v>0</v>
      </c>
      <c r="AN27" s="164" t="str">
        <f t="shared" si="37"/>
        <v>No</v>
      </c>
      <c r="AO27" s="165" t="str">
        <f t="shared" si="38"/>
        <v>No</v>
      </c>
      <c r="AP27" s="20"/>
      <c r="AQ27" s="20">
        <f t="shared" si="41"/>
        <v>1</v>
      </c>
      <c r="AR27" s="20"/>
      <c r="AS27" s="20">
        <v>200.0</v>
      </c>
      <c r="AT27" s="20">
        <v>600.0</v>
      </c>
      <c r="AU27" s="20">
        <v>60.0</v>
      </c>
      <c r="AV27" s="20">
        <f t="shared" si="19"/>
        <v>0</v>
      </c>
      <c r="AW27" s="20">
        <v>2.23381</v>
      </c>
      <c r="AX27" s="20"/>
      <c r="AY27" s="166">
        <v>1.0</v>
      </c>
      <c r="AZ27" s="167">
        <f t="shared" si="39"/>
        <v>0</v>
      </c>
    </row>
    <row r="28" ht="49.5" customHeight="1">
      <c r="A28" s="20"/>
      <c r="B28" s="55"/>
      <c r="C28" s="100"/>
      <c r="D28" s="56"/>
      <c r="E28" s="103"/>
      <c r="F28" s="103"/>
      <c r="G28" s="142"/>
      <c r="H28" s="142"/>
      <c r="I28" s="142"/>
      <c r="J28" s="142"/>
      <c r="K28" s="142"/>
      <c r="L28" s="142"/>
      <c r="M28" s="142"/>
      <c r="N28" s="142">
        <f t="shared" si="10"/>
        <v>0</v>
      </c>
      <c r="O28" s="142"/>
      <c r="P28" s="142"/>
      <c r="Q28" s="142"/>
      <c r="R28" s="142"/>
      <c r="S28" s="142"/>
      <c r="T28" s="103"/>
      <c r="U28" s="101"/>
      <c r="V28" s="168"/>
      <c r="W28" s="101"/>
      <c r="X28" s="169"/>
      <c r="Y28" s="170" t="s">
        <v>119</v>
      </c>
      <c r="Z28" s="171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3"/>
      <c r="AM28" s="174"/>
      <c r="AN28" s="151"/>
      <c r="AO28" s="175"/>
      <c r="AP28" s="20" t="str">
        <f>W28</f>
        <v/>
      </c>
      <c r="AQ28" s="20" t="str">
        <f t="shared" si="41"/>
        <v/>
      </c>
      <c r="AR28" s="111"/>
      <c r="AS28" s="111"/>
      <c r="AT28" s="111"/>
      <c r="AU28" s="111"/>
      <c r="AV28" s="20">
        <f t="shared" si="19"/>
        <v>0</v>
      </c>
      <c r="AW28" s="111"/>
      <c r="AX28" s="111"/>
      <c r="AY28" s="111"/>
      <c r="AZ28" s="111"/>
    </row>
    <row r="29" ht="99.75" customHeight="1">
      <c r="A29" s="20"/>
      <c r="B29" s="112" t="s">
        <v>25</v>
      </c>
      <c r="C29" s="113"/>
      <c r="D29" s="114" t="s">
        <v>120</v>
      </c>
      <c r="E29" s="115">
        <v>52.0</v>
      </c>
      <c r="F29" s="115">
        <f t="shared" ref="F29:F45" si="42">SUM(Z29:AL29)*E29</f>
        <v>0</v>
      </c>
      <c r="G29" s="115">
        <f t="shared" ref="G29:G45" si="43">Z29*W29</f>
        <v>0</v>
      </c>
      <c r="H29" s="115">
        <f t="shared" ref="H29:H45" si="44">AA29*W29</f>
        <v>0</v>
      </c>
      <c r="I29" s="115">
        <f t="shared" ref="I29:I45" si="45">AB29*W29</f>
        <v>0</v>
      </c>
      <c r="J29" s="115">
        <f t="shared" ref="J29:J45" si="46">AC29*W29</f>
        <v>0</v>
      </c>
      <c r="K29" s="115">
        <f t="shared" ref="K29:K45" si="47">AD29*W29</f>
        <v>0</v>
      </c>
      <c r="L29" s="115">
        <f t="shared" ref="L29:L45" si="48">AE29*W29</f>
        <v>0</v>
      </c>
      <c r="M29" s="115">
        <f t="shared" ref="M29:M45" si="49">AF29*W29</f>
        <v>0</v>
      </c>
      <c r="N29" s="115">
        <f t="shared" si="10"/>
        <v>0</v>
      </c>
      <c r="O29" s="115">
        <f t="shared" ref="O29:O45" si="50">AH29*W29</f>
        <v>0</v>
      </c>
      <c r="P29" s="115">
        <f t="shared" ref="P29:P45" si="51">AI29*W29</f>
        <v>0</v>
      </c>
      <c r="Q29" s="115">
        <f t="shared" ref="Q29:Q45" si="52">AJ29*W29</f>
        <v>0</v>
      </c>
      <c r="R29" s="115">
        <f t="shared" ref="R29:R45" si="53">AK29*W29</f>
        <v>0</v>
      </c>
      <c r="S29" s="115">
        <f t="shared" ref="S29:S45" si="54">AL29*W29</f>
        <v>0</v>
      </c>
      <c r="T29" s="115">
        <v>2.0</v>
      </c>
      <c r="U29" s="114" t="s">
        <v>77</v>
      </c>
      <c r="V29" s="116" t="s">
        <v>121</v>
      </c>
      <c r="W29" s="114">
        <v>2.0</v>
      </c>
      <c r="X29" s="114">
        <v>0.0</v>
      </c>
      <c r="Y29" s="117">
        <v>728.0</v>
      </c>
      <c r="Z29" s="118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1"/>
      <c r="AM29" s="122">
        <f t="shared" ref="AM29:AM45" si="55">Y29*Z29+Y29*AA29+Y29*AB29+Y29*AC29+Y29*AD29+Y29*AE29+Y29*AF29+Y29*AH29+Y29*AI29+Y29*AJ29+Y29*AK29+Y29*AL29+Y29*AG29</f>
        <v>0</v>
      </c>
      <c r="AN29" s="123" t="str">
        <f t="shared" ref="AN29:AN45" si="56">IF(SUM(Z29:AL29)&gt;0,"Yes","No")</f>
        <v>No</v>
      </c>
      <c r="AO29" s="124" t="str">
        <f t="shared" ref="AO29:AO45" si="57">IF(B29="New","Yes","No")</f>
        <v>Yes</v>
      </c>
      <c r="AP29" s="20"/>
      <c r="AQ29" s="20"/>
      <c r="AR29" s="111"/>
      <c r="AS29" s="111"/>
      <c r="AT29" s="111"/>
      <c r="AU29" s="111"/>
      <c r="AV29" s="20">
        <f t="shared" si="19"/>
        <v>0</v>
      </c>
      <c r="AW29" s="111"/>
      <c r="AX29" s="111"/>
      <c r="AY29" s="125">
        <v>2.0</v>
      </c>
      <c r="AZ29" s="126">
        <f t="shared" ref="AZ29:AZ45" si="58">AY29*SUM(Z29:AL29)</f>
        <v>0</v>
      </c>
    </row>
    <row r="30" ht="99.75" customHeight="1">
      <c r="A30" s="20"/>
      <c r="B30" s="127"/>
      <c r="C30" s="20"/>
      <c r="D30" s="128" t="s">
        <v>122</v>
      </c>
      <c r="E30" s="129">
        <v>6.4</v>
      </c>
      <c r="F30" s="129">
        <f t="shared" si="42"/>
        <v>0</v>
      </c>
      <c r="G30" s="129">
        <f t="shared" si="43"/>
        <v>0</v>
      </c>
      <c r="H30" s="129">
        <f t="shared" si="44"/>
        <v>0</v>
      </c>
      <c r="I30" s="129">
        <f t="shared" si="45"/>
        <v>0</v>
      </c>
      <c r="J30" s="129">
        <f t="shared" si="46"/>
        <v>0</v>
      </c>
      <c r="K30" s="129">
        <f t="shared" si="47"/>
        <v>0</v>
      </c>
      <c r="L30" s="129">
        <f t="shared" si="48"/>
        <v>0</v>
      </c>
      <c r="M30" s="129">
        <f t="shared" si="49"/>
        <v>0</v>
      </c>
      <c r="N30" s="129">
        <f t="shared" si="10"/>
        <v>0</v>
      </c>
      <c r="O30" s="129">
        <f t="shared" si="50"/>
        <v>0</v>
      </c>
      <c r="P30" s="129">
        <f t="shared" si="51"/>
        <v>0</v>
      </c>
      <c r="Q30" s="129">
        <f t="shared" si="52"/>
        <v>0</v>
      </c>
      <c r="R30" s="129">
        <f t="shared" si="53"/>
        <v>0</v>
      </c>
      <c r="S30" s="129">
        <f t="shared" si="54"/>
        <v>0</v>
      </c>
      <c r="T30" s="129">
        <v>3.0</v>
      </c>
      <c r="U30" s="128" t="s">
        <v>86</v>
      </c>
      <c r="V30" s="130" t="s">
        <v>123</v>
      </c>
      <c r="W30" s="128">
        <v>3.0</v>
      </c>
      <c r="X30" s="128">
        <v>0.0</v>
      </c>
      <c r="Y30" s="131">
        <v>320.4</v>
      </c>
      <c r="Z30" s="132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4"/>
      <c r="AM30" s="135">
        <f t="shared" si="55"/>
        <v>0</v>
      </c>
      <c r="AN30" s="136" t="str">
        <f t="shared" si="56"/>
        <v>No</v>
      </c>
      <c r="AO30" s="137" t="str">
        <f t="shared" si="57"/>
        <v>No</v>
      </c>
      <c r="AP30" s="20">
        <f t="shared" ref="AP30:AP31" si="59">W30</f>
        <v>3</v>
      </c>
      <c r="AQ30" s="20"/>
      <c r="AR30" s="20"/>
      <c r="AS30" s="20">
        <v>300.0</v>
      </c>
      <c r="AT30" s="20">
        <v>400.0</v>
      </c>
      <c r="AU30" s="20">
        <v>30.0</v>
      </c>
      <c r="AV30" s="20">
        <f t="shared" si="19"/>
        <v>0</v>
      </c>
      <c r="AW30" s="20">
        <v>0.5784</v>
      </c>
      <c r="AX30" s="20"/>
      <c r="AY30" s="138">
        <v>3.0</v>
      </c>
      <c r="AZ30" s="139">
        <f t="shared" si="58"/>
        <v>0</v>
      </c>
    </row>
    <row r="31" ht="99.75" customHeight="1">
      <c r="A31" s="20"/>
      <c r="B31" s="140"/>
      <c r="C31" s="20"/>
      <c r="D31" s="141" t="s">
        <v>124</v>
      </c>
      <c r="E31" s="142">
        <v>6.6</v>
      </c>
      <c r="F31" s="142">
        <f t="shared" si="42"/>
        <v>0</v>
      </c>
      <c r="G31" s="142">
        <f t="shared" si="43"/>
        <v>0</v>
      </c>
      <c r="H31" s="142">
        <f t="shared" si="44"/>
        <v>0</v>
      </c>
      <c r="I31" s="142">
        <f t="shared" si="45"/>
        <v>0</v>
      </c>
      <c r="J31" s="142">
        <f t="shared" si="46"/>
        <v>0</v>
      </c>
      <c r="K31" s="142">
        <f t="shared" si="47"/>
        <v>0</v>
      </c>
      <c r="L31" s="142">
        <f t="shared" si="48"/>
        <v>0</v>
      </c>
      <c r="M31" s="142">
        <f t="shared" si="49"/>
        <v>0</v>
      </c>
      <c r="N31" s="142">
        <f t="shared" si="10"/>
        <v>0</v>
      </c>
      <c r="O31" s="142">
        <f t="shared" si="50"/>
        <v>0</v>
      </c>
      <c r="P31" s="142">
        <f t="shared" si="51"/>
        <v>0</v>
      </c>
      <c r="Q31" s="142">
        <f t="shared" si="52"/>
        <v>0</v>
      </c>
      <c r="R31" s="142">
        <f t="shared" si="53"/>
        <v>0</v>
      </c>
      <c r="S31" s="142">
        <f t="shared" si="54"/>
        <v>0</v>
      </c>
      <c r="T31" s="142">
        <v>2.0</v>
      </c>
      <c r="U31" s="141" t="s">
        <v>91</v>
      </c>
      <c r="V31" s="143" t="s">
        <v>125</v>
      </c>
      <c r="W31" s="141">
        <v>2.0</v>
      </c>
      <c r="X31" s="141">
        <v>0.0</v>
      </c>
      <c r="Y31" s="144">
        <v>222.6</v>
      </c>
      <c r="Z31" s="145"/>
      <c r="AA31" s="146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9"/>
      <c r="AM31" s="150">
        <f t="shared" si="55"/>
        <v>0</v>
      </c>
      <c r="AN31" s="151" t="str">
        <f t="shared" si="56"/>
        <v>No</v>
      </c>
      <c r="AO31" s="152" t="str">
        <f t="shared" si="57"/>
        <v>No</v>
      </c>
      <c r="AP31" s="20">
        <f t="shared" si="59"/>
        <v>2</v>
      </c>
      <c r="AQ31" s="20"/>
      <c r="AR31" s="111"/>
      <c r="AS31" s="111">
        <v>250.0</v>
      </c>
      <c r="AT31" s="111">
        <v>400.0</v>
      </c>
      <c r="AU31" s="111">
        <v>40.0</v>
      </c>
      <c r="AV31" s="20">
        <f t="shared" si="19"/>
        <v>0</v>
      </c>
      <c r="AW31" s="111">
        <v>0.58484</v>
      </c>
      <c r="AX31" s="111"/>
      <c r="AY31" s="138">
        <v>2.0</v>
      </c>
      <c r="AZ31" s="139">
        <f t="shared" si="58"/>
        <v>0</v>
      </c>
    </row>
    <row r="32" ht="99.75" customHeight="1">
      <c r="A32" s="20"/>
      <c r="B32" s="153"/>
      <c r="C32" s="20"/>
      <c r="D32" s="128" t="s">
        <v>126</v>
      </c>
      <c r="E32" s="129">
        <v>4.76</v>
      </c>
      <c r="F32" s="129">
        <f t="shared" si="42"/>
        <v>0</v>
      </c>
      <c r="G32" s="129">
        <f t="shared" si="43"/>
        <v>0</v>
      </c>
      <c r="H32" s="129">
        <f t="shared" si="44"/>
        <v>0</v>
      </c>
      <c r="I32" s="129">
        <f t="shared" si="45"/>
        <v>0</v>
      </c>
      <c r="J32" s="129">
        <f t="shared" si="46"/>
        <v>0</v>
      </c>
      <c r="K32" s="129">
        <f t="shared" si="47"/>
        <v>0</v>
      </c>
      <c r="L32" s="129">
        <f t="shared" si="48"/>
        <v>0</v>
      </c>
      <c r="M32" s="129">
        <f t="shared" si="49"/>
        <v>0</v>
      </c>
      <c r="N32" s="129">
        <f t="shared" si="10"/>
        <v>0</v>
      </c>
      <c r="O32" s="129">
        <f t="shared" si="50"/>
        <v>0</v>
      </c>
      <c r="P32" s="129">
        <f t="shared" si="51"/>
        <v>0</v>
      </c>
      <c r="Q32" s="129">
        <f t="shared" si="52"/>
        <v>0</v>
      </c>
      <c r="R32" s="129">
        <f t="shared" si="53"/>
        <v>0</v>
      </c>
      <c r="S32" s="129">
        <f t="shared" si="54"/>
        <v>0</v>
      </c>
      <c r="T32" s="129">
        <v>1.0</v>
      </c>
      <c r="U32" s="128" t="s">
        <v>91</v>
      </c>
      <c r="V32" s="130" t="s">
        <v>127</v>
      </c>
      <c r="W32" s="128">
        <v>1.0</v>
      </c>
      <c r="X32" s="128">
        <v>0.0</v>
      </c>
      <c r="Y32" s="131">
        <v>156.0</v>
      </c>
      <c r="Z32" s="132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4"/>
      <c r="AM32" s="135">
        <f t="shared" si="55"/>
        <v>0</v>
      </c>
      <c r="AN32" s="136" t="str">
        <f t="shared" si="56"/>
        <v>No</v>
      </c>
      <c r="AO32" s="137" t="str">
        <f t="shared" si="57"/>
        <v>No</v>
      </c>
      <c r="AP32" s="20"/>
      <c r="AQ32" s="20">
        <f t="shared" ref="AQ32:AQ36" si="60">W32</f>
        <v>1</v>
      </c>
      <c r="AR32" s="20"/>
      <c r="AS32" s="20">
        <v>150.0</v>
      </c>
      <c r="AT32" s="20">
        <v>400.0</v>
      </c>
      <c r="AU32" s="20">
        <v>30.0</v>
      </c>
      <c r="AV32" s="20">
        <f t="shared" si="19"/>
        <v>0</v>
      </c>
      <c r="AW32" s="20">
        <v>0.39317</v>
      </c>
      <c r="AX32" s="20"/>
      <c r="AY32" s="138">
        <v>1.0</v>
      </c>
      <c r="AZ32" s="139">
        <f t="shared" si="58"/>
        <v>0</v>
      </c>
    </row>
    <row r="33" ht="99.75" customHeight="1">
      <c r="A33" s="20"/>
      <c r="B33" s="140"/>
      <c r="C33" s="20"/>
      <c r="D33" s="141" t="s">
        <v>128</v>
      </c>
      <c r="E33" s="142">
        <v>6.5</v>
      </c>
      <c r="F33" s="142">
        <f t="shared" si="42"/>
        <v>0</v>
      </c>
      <c r="G33" s="142">
        <f t="shared" si="43"/>
        <v>0</v>
      </c>
      <c r="H33" s="142">
        <f t="shared" si="44"/>
        <v>0</v>
      </c>
      <c r="I33" s="142">
        <f t="shared" si="45"/>
        <v>0</v>
      </c>
      <c r="J33" s="142">
        <f t="shared" si="46"/>
        <v>0</v>
      </c>
      <c r="K33" s="142">
        <f t="shared" si="47"/>
        <v>0</v>
      </c>
      <c r="L33" s="142">
        <f t="shared" si="48"/>
        <v>0</v>
      </c>
      <c r="M33" s="142">
        <f t="shared" si="49"/>
        <v>0</v>
      </c>
      <c r="N33" s="142">
        <f t="shared" si="10"/>
        <v>0</v>
      </c>
      <c r="O33" s="142">
        <f t="shared" si="50"/>
        <v>0</v>
      </c>
      <c r="P33" s="142">
        <f t="shared" si="51"/>
        <v>0</v>
      </c>
      <c r="Q33" s="142">
        <f t="shared" si="52"/>
        <v>0</v>
      </c>
      <c r="R33" s="142">
        <f t="shared" si="53"/>
        <v>0</v>
      </c>
      <c r="S33" s="142">
        <f t="shared" si="54"/>
        <v>0</v>
      </c>
      <c r="T33" s="142">
        <v>1.0</v>
      </c>
      <c r="U33" s="141" t="s">
        <v>91</v>
      </c>
      <c r="V33" s="143" t="s">
        <v>129</v>
      </c>
      <c r="W33" s="141">
        <v>1.0</v>
      </c>
      <c r="X33" s="141">
        <v>0.0</v>
      </c>
      <c r="Y33" s="144">
        <v>176.8</v>
      </c>
      <c r="Z33" s="145"/>
      <c r="AA33" s="146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9"/>
      <c r="AM33" s="150">
        <f t="shared" si="55"/>
        <v>0</v>
      </c>
      <c r="AN33" s="151" t="str">
        <f t="shared" si="56"/>
        <v>No</v>
      </c>
      <c r="AO33" s="152" t="str">
        <f t="shared" si="57"/>
        <v>No</v>
      </c>
      <c r="AP33" s="20"/>
      <c r="AQ33" s="20">
        <f t="shared" si="60"/>
        <v>1</v>
      </c>
      <c r="AR33" s="111"/>
      <c r="AS33" s="111">
        <v>150.0</v>
      </c>
      <c r="AT33" s="111">
        <v>400.0</v>
      </c>
      <c r="AU33" s="111">
        <v>35.0</v>
      </c>
      <c r="AV33" s="20">
        <f t="shared" si="19"/>
        <v>0</v>
      </c>
      <c r="AW33" s="111">
        <v>0.52339</v>
      </c>
      <c r="AX33" s="111"/>
      <c r="AY33" s="138">
        <v>1.0</v>
      </c>
      <c r="AZ33" s="139">
        <f t="shared" si="58"/>
        <v>0</v>
      </c>
    </row>
    <row r="34" ht="99.75" customHeight="1">
      <c r="A34" s="20"/>
      <c r="B34" s="153"/>
      <c r="C34" s="20"/>
      <c r="D34" s="128" t="s">
        <v>130</v>
      </c>
      <c r="E34" s="129">
        <v>8.35</v>
      </c>
      <c r="F34" s="129">
        <f t="shared" si="42"/>
        <v>0</v>
      </c>
      <c r="G34" s="129">
        <f t="shared" si="43"/>
        <v>0</v>
      </c>
      <c r="H34" s="129">
        <f t="shared" si="44"/>
        <v>0</v>
      </c>
      <c r="I34" s="129">
        <f t="shared" si="45"/>
        <v>0</v>
      </c>
      <c r="J34" s="129">
        <f t="shared" si="46"/>
        <v>0</v>
      </c>
      <c r="K34" s="129">
        <f t="shared" si="47"/>
        <v>0</v>
      </c>
      <c r="L34" s="129">
        <f t="shared" si="48"/>
        <v>0</v>
      </c>
      <c r="M34" s="129">
        <f t="shared" si="49"/>
        <v>0</v>
      </c>
      <c r="N34" s="129">
        <f t="shared" si="10"/>
        <v>0</v>
      </c>
      <c r="O34" s="129">
        <f t="shared" si="50"/>
        <v>0</v>
      </c>
      <c r="P34" s="129">
        <f t="shared" si="51"/>
        <v>0</v>
      </c>
      <c r="Q34" s="129">
        <f t="shared" si="52"/>
        <v>0</v>
      </c>
      <c r="R34" s="129">
        <f t="shared" si="53"/>
        <v>0</v>
      </c>
      <c r="S34" s="129">
        <f t="shared" si="54"/>
        <v>0</v>
      </c>
      <c r="T34" s="129">
        <v>1.0</v>
      </c>
      <c r="U34" s="128" t="s">
        <v>91</v>
      </c>
      <c r="V34" s="130" t="s">
        <v>131</v>
      </c>
      <c r="W34" s="128">
        <v>1.0</v>
      </c>
      <c r="X34" s="128">
        <v>0.0</v>
      </c>
      <c r="Y34" s="131">
        <v>249.6</v>
      </c>
      <c r="Z34" s="132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4"/>
      <c r="AM34" s="135">
        <f t="shared" si="55"/>
        <v>0</v>
      </c>
      <c r="AN34" s="136" t="str">
        <f t="shared" si="56"/>
        <v>No</v>
      </c>
      <c r="AO34" s="137" t="str">
        <f t="shared" si="57"/>
        <v>No</v>
      </c>
      <c r="AP34" s="20"/>
      <c r="AQ34" s="20">
        <f t="shared" si="60"/>
        <v>1</v>
      </c>
      <c r="AR34" s="20"/>
      <c r="AS34" s="20">
        <v>150.0</v>
      </c>
      <c r="AT34" s="20">
        <v>500.0</v>
      </c>
      <c r="AU34" s="20">
        <v>40.0</v>
      </c>
      <c r="AV34" s="20">
        <f t="shared" si="19"/>
        <v>0</v>
      </c>
      <c r="AW34" s="20">
        <v>0.66848</v>
      </c>
      <c r="AX34" s="20"/>
      <c r="AY34" s="138">
        <v>1.0</v>
      </c>
      <c r="AZ34" s="139">
        <f t="shared" si="58"/>
        <v>0</v>
      </c>
    </row>
    <row r="35" ht="99.75" customHeight="1">
      <c r="A35" s="20"/>
      <c r="B35" s="140"/>
      <c r="C35" s="20"/>
      <c r="D35" s="141" t="s">
        <v>132</v>
      </c>
      <c r="E35" s="142">
        <v>11.1</v>
      </c>
      <c r="F35" s="142">
        <f t="shared" si="42"/>
        <v>0</v>
      </c>
      <c r="G35" s="142">
        <f t="shared" si="43"/>
        <v>0</v>
      </c>
      <c r="H35" s="142">
        <f t="shared" si="44"/>
        <v>0</v>
      </c>
      <c r="I35" s="142">
        <f t="shared" si="45"/>
        <v>0</v>
      </c>
      <c r="J35" s="142">
        <f t="shared" si="46"/>
        <v>0</v>
      </c>
      <c r="K35" s="142">
        <f t="shared" si="47"/>
        <v>0</v>
      </c>
      <c r="L35" s="142">
        <f t="shared" si="48"/>
        <v>0</v>
      </c>
      <c r="M35" s="142">
        <f t="shared" si="49"/>
        <v>0</v>
      </c>
      <c r="N35" s="142">
        <f t="shared" si="10"/>
        <v>0</v>
      </c>
      <c r="O35" s="142">
        <f t="shared" si="50"/>
        <v>0</v>
      </c>
      <c r="P35" s="142">
        <f t="shared" si="51"/>
        <v>0</v>
      </c>
      <c r="Q35" s="142">
        <f t="shared" si="52"/>
        <v>0</v>
      </c>
      <c r="R35" s="142">
        <f t="shared" si="53"/>
        <v>0</v>
      </c>
      <c r="S35" s="142">
        <f t="shared" si="54"/>
        <v>0</v>
      </c>
      <c r="T35" s="142">
        <v>1.0</v>
      </c>
      <c r="U35" s="141" t="s">
        <v>94</v>
      </c>
      <c r="V35" s="143" t="s">
        <v>133</v>
      </c>
      <c r="W35" s="141">
        <v>1.0</v>
      </c>
      <c r="X35" s="141">
        <v>0.0</v>
      </c>
      <c r="Y35" s="144">
        <v>267.3</v>
      </c>
      <c r="Z35" s="145"/>
      <c r="AA35" s="146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9"/>
      <c r="AM35" s="150">
        <f t="shared" si="55"/>
        <v>0</v>
      </c>
      <c r="AN35" s="151" t="str">
        <f t="shared" si="56"/>
        <v>No</v>
      </c>
      <c r="AO35" s="152" t="str">
        <f t="shared" si="57"/>
        <v>No</v>
      </c>
      <c r="AP35" s="20"/>
      <c r="AQ35" s="20">
        <f t="shared" si="60"/>
        <v>1</v>
      </c>
      <c r="AR35" s="111"/>
      <c r="AS35" s="111">
        <v>150.0</v>
      </c>
      <c r="AT35" s="111">
        <v>600.0</v>
      </c>
      <c r="AU35" s="111">
        <v>45.0</v>
      </c>
      <c r="AV35" s="20">
        <f t="shared" si="19"/>
        <v>0</v>
      </c>
      <c r="AW35" s="111">
        <v>0.8482</v>
      </c>
      <c r="AX35" s="111"/>
      <c r="AY35" s="138">
        <v>1.0</v>
      </c>
      <c r="AZ35" s="139">
        <f t="shared" si="58"/>
        <v>0</v>
      </c>
    </row>
    <row r="36" ht="99.75" customHeight="1">
      <c r="A36" s="20"/>
      <c r="B36" s="153"/>
      <c r="C36" s="20"/>
      <c r="D36" s="128" t="s">
        <v>134</v>
      </c>
      <c r="E36" s="129">
        <v>13.0</v>
      </c>
      <c r="F36" s="129">
        <f t="shared" si="42"/>
        <v>0</v>
      </c>
      <c r="G36" s="129">
        <f t="shared" si="43"/>
        <v>0</v>
      </c>
      <c r="H36" s="129">
        <f t="shared" si="44"/>
        <v>0</v>
      </c>
      <c r="I36" s="129">
        <f t="shared" si="45"/>
        <v>0</v>
      </c>
      <c r="J36" s="129">
        <f t="shared" si="46"/>
        <v>0</v>
      </c>
      <c r="K36" s="129">
        <f t="shared" si="47"/>
        <v>0</v>
      </c>
      <c r="L36" s="129">
        <f t="shared" si="48"/>
        <v>0</v>
      </c>
      <c r="M36" s="129">
        <f t="shared" si="49"/>
        <v>0</v>
      </c>
      <c r="N36" s="129">
        <f t="shared" si="10"/>
        <v>0</v>
      </c>
      <c r="O36" s="129">
        <f t="shared" si="50"/>
        <v>0</v>
      </c>
      <c r="P36" s="129">
        <f t="shared" si="51"/>
        <v>0</v>
      </c>
      <c r="Q36" s="129">
        <f t="shared" si="52"/>
        <v>0</v>
      </c>
      <c r="R36" s="129">
        <f t="shared" si="53"/>
        <v>0</v>
      </c>
      <c r="S36" s="129">
        <f t="shared" si="54"/>
        <v>0</v>
      </c>
      <c r="T36" s="129">
        <v>1.0</v>
      </c>
      <c r="U36" s="128" t="s">
        <v>94</v>
      </c>
      <c r="V36" s="130" t="s">
        <v>135</v>
      </c>
      <c r="W36" s="128">
        <v>1.0</v>
      </c>
      <c r="X36" s="128">
        <v>0.0</v>
      </c>
      <c r="Y36" s="131">
        <v>289.2</v>
      </c>
      <c r="Z36" s="132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4"/>
      <c r="AM36" s="135">
        <f t="shared" si="55"/>
        <v>0</v>
      </c>
      <c r="AN36" s="136" t="str">
        <f t="shared" si="56"/>
        <v>No</v>
      </c>
      <c r="AO36" s="137" t="str">
        <f t="shared" si="57"/>
        <v>No</v>
      </c>
      <c r="AP36" s="20"/>
      <c r="AQ36" s="20">
        <f t="shared" si="60"/>
        <v>1</v>
      </c>
      <c r="AR36" s="20"/>
      <c r="AS36" s="20">
        <v>150.0</v>
      </c>
      <c r="AT36" s="20">
        <v>600.0</v>
      </c>
      <c r="AU36" s="20">
        <v>55.0</v>
      </c>
      <c r="AV36" s="20">
        <f t="shared" si="19"/>
        <v>0</v>
      </c>
      <c r="AW36" s="20">
        <v>1.02662</v>
      </c>
      <c r="AX36" s="20"/>
      <c r="AY36" s="138">
        <v>1.0</v>
      </c>
      <c r="AZ36" s="139">
        <f t="shared" si="58"/>
        <v>0</v>
      </c>
    </row>
    <row r="37" ht="99.75" customHeight="1">
      <c r="A37" s="20"/>
      <c r="B37" s="140"/>
      <c r="C37" s="20"/>
      <c r="D37" s="141" t="s">
        <v>136</v>
      </c>
      <c r="E37" s="142">
        <v>16.7</v>
      </c>
      <c r="F37" s="142">
        <f t="shared" si="42"/>
        <v>0</v>
      </c>
      <c r="G37" s="142">
        <f t="shared" si="43"/>
        <v>0</v>
      </c>
      <c r="H37" s="142">
        <f t="shared" si="44"/>
        <v>0</v>
      </c>
      <c r="I37" s="142">
        <f t="shared" si="45"/>
        <v>0</v>
      </c>
      <c r="J37" s="142">
        <f t="shared" si="46"/>
        <v>0</v>
      </c>
      <c r="K37" s="142">
        <f t="shared" si="47"/>
        <v>0</v>
      </c>
      <c r="L37" s="142">
        <f t="shared" si="48"/>
        <v>0</v>
      </c>
      <c r="M37" s="142">
        <f t="shared" si="49"/>
        <v>0</v>
      </c>
      <c r="N37" s="142">
        <f t="shared" si="10"/>
        <v>0</v>
      </c>
      <c r="O37" s="142">
        <f t="shared" si="50"/>
        <v>0</v>
      </c>
      <c r="P37" s="142">
        <f t="shared" si="51"/>
        <v>0</v>
      </c>
      <c r="Q37" s="142">
        <f t="shared" si="52"/>
        <v>0</v>
      </c>
      <c r="R37" s="142">
        <f t="shared" si="53"/>
        <v>0</v>
      </c>
      <c r="S37" s="142">
        <f t="shared" si="54"/>
        <v>0</v>
      </c>
      <c r="T37" s="142">
        <v>4.0</v>
      </c>
      <c r="U37" s="141" t="s">
        <v>91</v>
      </c>
      <c r="V37" s="143" t="s">
        <v>137</v>
      </c>
      <c r="W37" s="141">
        <v>4.0</v>
      </c>
      <c r="X37" s="141">
        <v>0.0</v>
      </c>
      <c r="Y37" s="144">
        <v>534.6</v>
      </c>
      <c r="Z37" s="145"/>
      <c r="AA37" s="146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9"/>
      <c r="AM37" s="150">
        <f t="shared" si="55"/>
        <v>0</v>
      </c>
      <c r="AN37" s="151" t="str">
        <f t="shared" si="56"/>
        <v>No</v>
      </c>
      <c r="AO37" s="152" t="str">
        <f t="shared" si="57"/>
        <v>No</v>
      </c>
      <c r="AP37" s="20">
        <v>2.0</v>
      </c>
      <c r="AQ37" s="20">
        <v>2.0</v>
      </c>
      <c r="AR37" s="111"/>
      <c r="AS37" s="111">
        <v>400.0</v>
      </c>
      <c r="AT37" s="111">
        <v>800.0</v>
      </c>
      <c r="AU37" s="111">
        <v>100.0</v>
      </c>
      <c r="AV37" s="20">
        <f t="shared" si="19"/>
        <v>0</v>
      </c>
      <c r="AW37" s="111">
        <v>1.40178</v>
      </c>
      <c r="AX37" s="111"/>
      <c r="AY37" s="138">
        <v>4.0</v>
      </c>
      <c r="AZ37" s="139">
        <f t="shared" si="58"/>
        <v>0</v>
      </c>
    </row>
    <row r="38" ht="99.75" customHeight="1">
      <c r="A38" s="20"/>
      <c r="B38" s="153"/>
      <c r="C38" s="20"/>
      <c r="D38" s="128" t="s">
        <v>138</v>
      </c>
      <c r="E38" s="129">
        <v>16.0</v>
      </c>
      <c r="F38" s="129">
        <f t="shared" si="42"/>
        <v>0</v>
      </c>
      <c r="G38" s="129">
        <f t="shared" si="43"/>
        <v>0</v>
      </c>
      <c r="H38" s="129">
        <f t="shared" si="44"/>
        <v>0</v>
      </c>
      <c r="I38" s="129">
        <f t="shared" si="45"/>
        <v>0</v>
      </c>
      <c r="J38" s="129">
        <f t="shared" si="46"/>
        <v>0</v>
      </c>
      <c r="K38" s="129">
        <f t="shared" si="47"/>
        <v>0</v>
      </c>
      <c r="L38" s="129">
        <f t="shared" si="48"/>
        <v>0</v>
      </c>
      <c r="M38" s="129">
        <f t="shared" si="49"/>
        <v>0</v>
      </c>
      <c r="N38" s="129">
        <f t="shared" si="10"/>
        <v>0</v>
      </c>
      <c r="O38" s="129">
        <f t="shared" si="50"/>
        <v>0</v>
      </c>
      <c r="P38" s="129">
        <f t="shared" si="51"/>
        <v>0</v>
      </c>
      <c r="Q38" s="129">
        <f t="shared" si="52"/>
        <v>0</v>
      </c>
      <c r="R38" s="129">
        <f t="shared" si="53"/>
        <v>0</v>
      </c>
      <c r="S38" s="129">
        <f t="shared" si="54"/>
        <v>0</v>
      </c>
      <c r="T38" s="129">
        <v>2.0</v>
      </c>
      <c r="U38" s="128" t="s">
        <v>94</v>
      </c>
      <c r="V38" s="130" t="s">
        <v>139</v>
      </c>
      <c r="W38" s="128">
        <v>2.0</v>
      </c>
      <c r="X38" s="128">
        <v>0.0</v>
      </c>
      <c r="Y38" s="131">
        <v>447.2</v>
      </c>
      <c r="Z38" s="132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4"/>
      <c r="AM38" s="135">
        <f t="shared" si="55"/>
        <v>0</v>
      </c>
      <c r="AN38" s="136" t="str">
        <f t="shared" si="56"/>
        <v>No</v>
      </c>
      <c r="AO38" s="137" t="str">
        <f t="shared" si="57"/>
        <v>No</v>
      </c>
      <c r="AP38" s="20">
        <v>1.0</v>
      </c>
      <c r="AQ38" s="20">
        <v>1.0</v>
      </c>
      <c r="AR38" s="20"/>
      <c r="AS38" s="20">
        <v>200.0</v>
      </c>
      <c r="AT38" s="20">
        <v>600.0</v>
      </c>
      <c r="AU38" s="20">
        <v>50.0</v>
      </c>
      <c r="AV38" s="20">
        <f t="shared" si="19"/>
        <v>0</v>
      </c>
      <c r="AW38" s="20">
        <v>0.91841</v>
      </c>
      <c r="AX38" s="20"/>
      <c r="AY38" s="138">
        <v>2.0</v>
      </c>
      <c r="AZ38" s="139">
        <f t="shared" si="58"/>
        <v>0</v>
      </c>
    </row>
    <row r="39" ht="99.75" customHeight="1">
      <c r="A39" s="20"/>
      <c r="B39" s="140"/>
      <c r="C39" s="20"/>
      <c r="D39" s="141" t="s">
        <v>140</v>
      </c>
      <c r="E39" s="142">
        <v>19.0</v>
      </c>
      <c r="F39" s="142">
        <f t="shared" si="42"/>
        <v>0</v>
      </c>
      <c r="G39" s="142">
        <f t="shared" si="43"/>
        <v>0</v>
      </c>
      <c r="H39" s="142">
        <f t="shared" si="44"/>
        <v>0</v>
      </c>
      <c r="I39" s="142">
        <f t="shared" si="45"/>
        <v>0</v>
      </c>
      <c r="J39" s="142">
        <f t="shared" si="46"/>
        <v>0</v>
      </c>
      <c r="K39" s="142">
        <f t="shared" si="47"/>
        <v>0</v>
      </c>
      <c r="L39" s="142">
        <f t="shared" si="48"/>
        <v>0</v>
      </c>
      <c r="M39" s="142">
        <f t="shared" si="49"/>
        <v>0</v>
      </c>
      <c r="N39" s="142">
        <f t="shared" si="10"/>
        <v>0</v>
      </c>
      <c r="O39" s="142">
        <f t="shared" si="50"/>
        <v>0</v>
      </c>
      <c r="P39" s="142">
        <f t="shared" si="51"/>
        <v>0</v>
      </c>
      <c r="Q39" s="142">
        <f t="shared" si="52"/>
        <v>0</v>
      </c>
      <c r="R39" s="142">
        <f t="shared" si="53"/>
        <v>0</v>
      </c>
      <c r="S39" s="142">
        <f t="shared" si="54"/>
        <v>0</v>
      </c>
      <c r="T39" s="142">
        <v>2.0</v>
      </c>
      <c r="U39" s="141" t="s">
        <v>77</v>
      </c>
      <c r="V39" s="143" t="s">
        <v>141</v>
      </c>
      <c r="W39" s="141">
        <v>2.0</v>
      </c>
      <c r="X39" s="141">
        <v>0.0</v>
      </c>
      <c r="Y39" s="144">
        <v>478.4</v>
      </c>
      <c r="Z39" s="145"/>
      <c r="AA39" s="146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9"/>
      <c r="AM39" s="150">
        <f t="shared" si="55"/>
        <v>0</v>
      </c>
      <c r="AN39" s="151" t="str">
        <f t="shared" si="56"/>
        <v>No</v>
      </c>
      <c r="AO39" s="152" t="str">
        <f t="shared" si="57"/>
        <v>No</v>
      </c>
      <c r="AP39" s="20">
        <v>1.0</v>
      </c>
      <c r="AQ39" s="20">
        <v>1.0</v>
      </c>
      <c r="AR39" s="111"/>
      <c r="AS39" s="111">
        <v>250.0</v>
      </c>
      <c r="AT39" s="111">
        <v>700.0</v>
      </c>
      <c r="AU39" s="111">
        <v>60.0</v>
      </c>
      <c r="AV39" s="20">
        <f t="shared" si="19"/>
        <v>0</v>
      </c>
      <c r="AW39" s="111">
        <v>1.58613</v>
      </c>
      <c r="AX39" s="111"/>
      <c r="AY39" s="138">
        <v>2.0</v>
      </c>
      <c r="AZ39" s="139">
        <f t="shared" si="58"/>
        <v>0</v>
      </c>
    </row>
    <row r="40" ht="99.75" customHeight="1">
      <c r="A40" s="20"/>
      <c r="B40" s="153"/>
      <c r="C40" s="20"/>
      <c r="D40" s="128" t="s">
        <v>142</v>
      </c>
      <c r="E40" s="129">
        <v>17.0</v>
      </c>
      <c r="F40" s="129">
        <f t="shared" si="42"/>
        <v>0</v>
      </c>
      <c r="G40" s="129">
        <f t="shared" si="43"/>
        <v>0</v>
      </c>
      <c r="H40" s="129">
        <f t="shared" si="44"/>
        <v>0</v>
      </c>
      <c r="I40" s="129">
        <f t="shared" si="45"/>
        <v>0</v>
      </c>
      <c r="J40" s="129">
        <f t="shared" si="46"/>
        <v>0</v>
      </c>
      <c r="K40" s="129">
        <f t="shared" si="47"/>
        <v>0</v>
      </c>
      <c r="L40" s="129">
        <f t="shared" si="48"/>
        <v>0</v>
      </c>
      <c r="M40" s="129">
        <f t="shared" si="49"/>
        <v>0</v>
      </c>
      <c r="N40" s="129">
        <f t="shared" si="10"/>
        <v>0</v>
      </c>
      <c r="O40" s="129">
        <f t="shared" si="50"/>
        <v>0</v>
      </c>
      <c r="P40" s="129">
        <f t="shared" si="51"/>
        <v>0</v>
      </c>
      <c r="Q40" s="129">
        <f t="shared" si="52"/>
        <v>0</v>
      </c>
      <c r="R40" s="129">
        <f t="shared" si="53"/>
        <v>0</v>
      </c>
      <c r="S40" s="129">
        <f t="shared" si="54"/>
        <v>0</v>
      </c>
      <c r="T40" s="129">
        <v>2.0</v>
      </c>
      <c r="U40" s="128" t="s">
        <v>94</v>
      </c>
      <c r="V40" s="130" t="s">
        <v>139</v>
      </c>
      <c r="W40" s="128">
        <v>2.0</v>
      </c>
      <c r="X40" s="128">
        <v>0.0</v>
      </c>
      <c r="Y40" s="131">
        <v>468.0</v>
      </c>
      <c r="Z40" s="132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4"/>
      <c r="AM40" s="135">
        <f t="shared" si="55"/>
        <v>0</v>
      </c>
      <c r="AN40" s="136" t="str">
        <f t="shared" si="56"/>
        <v>No</v>
      </c>
      <c r="AO40" s="137" t="str">
        <f t="shared" si="57"/>
        <v>No</v>
      </c>
      <c r="AP40" s="20">
        <v>1.0</v>
      </c>
      <c r="AQ40" s="20">
        <v>1.0</v>
      </c>
      <c r="AR40" s="20"/>
      <c r="AS40" s="20">
        <v>200.0</v>
      </c>
      <c r="AT40" s="20">
        <v>600.0</v>
      </c>
      <c r="AU40" s="20">
        <v>50.0</v>
      </c>
      <c r="AV40" s="20">
        <f t="shared" si="19"/>
        <v>0</v>
      </c>
      <c r="AW40" s="20">
        <v>1.58613</v>
      </c>
      <c r="AX40" s="20"/>
      <c r="AY40" s="138">
        <v>2.0</v>
      </c>
      <c r="AZ40" s="139">
        <f t="shared" si="58"/>
        <v>0</v>
      </c>
    </row>
    <row r="41" ht="99.75" customHeight="1">
      <c r="A41" s="20"/>
      <c r="B41" s="140"/>
      <c r="C41" s="20"/>
      <c r="D41" s="141" t="s">
        <v>143</v>
      </c>
      <c r="E41" s="142">
        <v>5.5</v>
      </c>
      <c r="F41" s="142">
        <f t="shared" si="42"/>
        <v>0</v>
      </c>
      <c r="G41" s="142">
        <f t="shared" si="43"/>
        <v>0</v>
      </c>
      <c r="H41" s="142">
        <f t="shared" si="44"/>
        <v>0</v>
      </c>
      <c r="I41" s="142">
        <f t="shared" si="45"/>
        <v>0</v>
      </c>
      <c r="J41" s="142">
        <f t="shared" si="46"/>
        <v>0</v>
      </c>
      <c r="K41" s="142">
        <f t="shared" si="47"/>
        <v>0</v>
      </c>
      <c r="L41" s="142">
        <f t="shared" si="48"/>
        <v>0</v>
      </c>
      <c r="M41" s="142">
        <f t="shared" si="49"/>
        <v>0</v>
      </c>
      <c r="N41" s="142">
        <f t="shared" si="10"/>
        <v>0</v>
      </c>
      <c r="O41" s="142">
        <f t="shared" si="50"/>
        <v>0</v>
      </c>
      <c r="P41" s="142">
        <f t="shared" si="51"/>
        <v>0</v>
      </c>
      <c r="Q41" s="142">
        <f t="shared" si="52"/>
        <v>0</v>
      </c>
      <c r="R41" s="142">
        <f t="shared" si="53"/>
        <v>0</v>
      </c>
      <c r="S41" s="142">
        <f t="shared" si="54"/>
        <v>0</v>
      </c>
      <c r="T41" s="142">
        <v>2.0</v>
      </c>
      <c r="U41" s="141" t="s">
        <v>86</v>
      </c>
      <c r="V41" s="143" t="s">
        <v>144</v>
      </c>
      <c r="W41" s="141">
        <v>2.0</v>
      </c>
      <c r="X41" s="141">
        <v>0.0</v>
      </c>
      <c r="Y41" s="144">
        <v>244.4</v>
      </c>
      <c r="Z41" s="145"/>
      <c r="AA41" s="146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9"/>
      <c r="AM41" s="150">
        <f t="shared" si="55"/>
        <v>0</v>
      </c>
      <c r="AN41" s="151" t="str">
        <f t="shared" si="56"/>
        <v>No</v>
      </c>
      <c r="AO41" s="152" t="str">
        <f t="shared" si="57"/>
        <v>No</v>
      </c>
      <c r="AP41" s="20">
        <v>2.0</v>
      </c>
      <c r="AQ41" s="20"/>
      <c r="AR41" s="111"/>
      <c r="AS41" s="111">
        <v>150.0</v>
      </c>
      <c r="AT41" s="111">
        <v>500.0</v>
      </c>
      <c r="AU41" s="111">
        <v>40.0</v>
      </c>
      <c r="AV41" s="20">
        <f t="shared" si="19"/>
        <v>0</v>
      </c>
      <c r="AW41" s="111">
        <v>0.8482</v>
      </c>
      <c r="AX41" s="111"/>
      <c r="AY41" s="138">
        <v>2.0</v>
      </c>
      <c r="AZ41" s="139">
        <f t="shared" si="58"/>
        <v>0</v>
      </c>
    </row>
    <row r="42" ht="99.75" customHeight="1">
      <c r="A42" s="20"/>
      <c r="B42" s="153"/>
      <c r="C42" s="20"/>
      <c r="D42" s="128" t="s">
        <v>145</v>
      </c>
      <c r="E42" s="129">
        <v>7.5</v>
      </c>
      <c r="F42" s="129">
        <f t="shared" si="42"/>
        <v>0</v>
      </c>
      <c r="G42" s="129">
        <f t="shared" si="43"/>
        <v>0</v>
      </c>
      <c r="H42" s="129">
        <f t="shared" si="44"/>
        <v>0</v>
      </c>
      <c r="I42" s="129">
        <f t="shared" si="45"/>
        <v>0</v>
      </c>
      <c r="J42" s="129">
        <f t="shared" si="46"/>
        <v>0</v>
      </c>
      <c r="K42" s="129">
        <f t="shared" si="47"/>
        <v>0</v>
      </c>
      <c r="L42" s="129">
        <f t="shared" si="48"/>
        <v>0</v>
      </c>
      <c r="M42" s="129">
        <f t="shared" si="49"/>
        <v>0</v>
      </c>
      <c r="N42" s="129">
        <f t="shared" si="10"/>
        <v>0</v>
      </c>
      <c r="O42" s="129">
        <f t="shared" si="50"/>
        <v>0</v>
      </c>
      <c r="P42" s="129">
        <f t="shared" si="51"/>
        <v>0</v>
      </c>
      <c r="Q42" s="129">
        <f t="shared" si="52"/>
        <v>0</v>
      </c>
      <c r="R42" s="129">
        <f t="shared" si="53"/>
        <v>0</v>
      </c>
      <c r="S42" s="129">
        <f t="shared" si="54"/>
        <v>0</v>
      </c>
      <c r="T42" s="129">
        <v>2.0</v>
      </c>
      <c r="U42" s="128" t="s">
        <v>86</v>
      </c>
      <c r="V42" s="130" t="s">
        <v>146</v>
      </c>
      <c r="W42" s="128">
        <v>2.0</v>
      </c>
      <c r="X42" s="128">
        <v>0.0</v>
      </c>
      <c r="Y42" s="131">
        <v>312.0</v>
      </c>
      <c r="Z42" s="132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4"/>
      <c r="AM42" s="135">
        <f t="shared" si="55"/>
        <v>0</v>
      </c>
      <c r="AN42" s="136" t="str">
        <f t="shared" si="56"/>
        <v>No</v>
      </c>
      <c r="AO42" s="137" t="str">
        <f t="shared" si="57"/>
        <v>No</v>
      </c>
      <c r="AP42" s="20">
        <v>2.0</v>
      </c>
      <c r="AQ42" s="20"/>
      <c r="AR42" s="20"/>
      <c r="AS42" s="20">
        <v>150.0</v>
      </c>
      <c r="AT42" s="20">
        <v>550.0</v>
      </c>
      <c r="AU42" s="20">
        <v>45.0</v>
      </c>
      <c r="AV42" s="20">
        <f t="shared" si="19"/>
        <v>0</v>
      </c>
      <c r="AW42" s="20">
        <v>1.02662</v>
      </c>
      <c r="AX42" s="20"/>
      <c r="AY42" s="138">
        <v>2.0</v>
      </c>
      <c r="AZ42" s="139">
        <f t="shared" si="58"/>
        <v>0</v>
      </c>
    </row>
    <row r="43" ht="99.75" customHeight="1">
      <c r="A43" s="20"/>
      <c r="B43" s="140"/>
      <c r="C43" s="20"/>
      <c r="D43" s="141" t="s">
        <v>147</v>
      </c>
      <c r="E43" s="142">
        <v>10.0</v>
      </c>
      <c r="F43" s="142">
        <f t="shared" si="42"/>
        <v>0</v>
      </c>
      <c r="G43" s="142">
        <f t="shared" si="43"/>
        <v>0</v>
      </c>
      <c r="H43" s="142">
        <f t="shared" si="44"/>
        <v>0</v>
      </c>
      <c r="I43" s="142">
        <f t="shared" si="45"/>
        <v>0</v>
      </c>
      <c r="J43" s="142">
        <f t="shared" si="46"/>
        <v>0</v>
      </c>
      <c r="K43" s="142">
        <f t="shared" si="47"/>
        <v>0</v>
      </c>
      <c r="L43" s="142">
        <f t="shared" si="48"/>
        <v>0</v>
      </c>
      <c r="M43" s="142">
        <f t="shared" si="49"/>
        <v>0</v>
      </c>
      <c r="N43" s="142">
        <f t="shared" si="10"/>
        <v>0</v>
      </c>
      <c r="O43" s="142">
        <f t="shared" si="50"/>
        <v>0</v>
      </c>
      <c r="P43" s="142">
        <f t="shared" si="51"/>
        <v>0</v>
      </c>
      <c r="Q43" s="142">
        <f t="shared" si="52"/>
        <v>0</v>
      </c>
      <c r="R43" s="142">
        <f t="shared" si="53"/>
        <v>0</v>
      </c>
      <c r="S43" s="142">
        <f t="shared" si="54"/>
        <v>0</v>
      </c>
      <c r="T43" s="142">
        <v>2.0</v>
      </c>
      <c r="U43" s="141" t="s">
        <v>86</v>
      </c>
      <c r="V43" s="143" t="s">
        <v>148</v>
      </c>
      <c r="W43" s="141">
        <v>2.0</v>
      </c>
      <c r="X43" s="141">
        <v>0.0</v>
      </c>
      <c r="Y43" s="144">
        <v>364.0</v>
      </c>
      <c r="Z43" s="145"/>
      <c r="AA43" s="146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9"/>
      <c r="AM43" s="150">
        <f t="shared" si="55"/>
        <v>0</v>
      </c>
      <c r="AN43" s="151" t="str">
        <f t="shared" si="56"/>
        <v>No</v>
      </c>
      <c r="AO43" s="152" t="str">
        <f t="shared" si="57"/>
        <v>No</v>
      </c>
      <c r="AP43" s="20">
        <v>2.0</v>
      </c>
      <c r="AQ43" s="20"/>
      <c r="AR43" s="111"/>
      <c r="AS43" s="111">
        <v>150.0</v>
      </c>
      <c r="AT43" s="111">
        <v>600.0</v>
      </c>
      <c r="AU43" s="111">
        <v>50.0</v>
      </c>
      <c r="AV43" s="20">
        <f t="shared" si="19"/>
        <v>0</v>
      </c>
      <c r="AW43" s="111">
        <v>1.40178</v>
      </c>
      <c r="AX43" s="111"/>
      <c r="AY43" s="138">
        <v>2.0</v>
      </c>
      <c r="AZ43" s="139">
        <f t="shared" si="58"/>
        <v>0</v>
      </c>
    </row>
    <row r="44" ht="99.75" customHeight="1">
      <c r="A44" s="20"/>
      <c r="B44" s="153"/>
      <c r="C44" s="20"/>
      <c r="D44" s="128" t="s">
        <v>149</v>
      </c>
      <c r="E44" s="129">
        <v>13.5</v>
      </c>
      <c r="F44" s="129">
        <f t="shared" si="42"/>
        <v>0</v>
      </c>
      <c r="G44" s="129">
        <f t="shared" si="43"/>
        <v>0</v>
      </c>
      <c r="H44" s="129">
        <f t="shared" si="44"/>
        <v>0</v>
      </c>
      <c r="I44" s="129">
        <f t="shared" si="45"/>
        <v>0</v>
      </c>
      <c r="J44" s="129">
        <f t="shared" si="46"/>
        <v>0</v>
      </c>
      <c r="K44" s="129">
        <f t="shared" si="47"/>
        <v>0</v>
      </c>
      <c r="L44" s="129">
        <f t="shared" si="48"/>
        <v>0</v>
      </c>
      <c r="M44" s="129">
        <f t="shared" si="49"/>
        <v>0</v>
      </c>
      <c r="N44" s="129">
        <f t="shared" si="10"/>
        <v>0</v>
      </c>
      <c r="O44" s="129">
        <f t="shared" si="50"/>
        <v>0</v>
      </c>
      <c r="P44" s="129">
        <f t="shared" si="51"/>
        <v>0</v>
      </c>
      <c r="Q44" s="129">
        <f t="shared" si="52"/>
        <v>0</v>
      </c>
      <c r="R44" s="129">
        <f t="shared" si="53"/>
        <v>0</v>
      </c>
      <c r="S44" s="129">
        <f t="shared" si="54"/>
        <v>0</v>
      </c>
      <c r="T44" s="129">
        <v>2.0</v>
      </c>
      <c r="U44" s="128" t="s">
        <v>91</v>
      </c>
      <c r="V44" s="130" t="s">
        <v>150</v>
      </c>
      <c r="W44" s="128">
        <v>2.0</v>
      </c>
      <c r="X44" s="128">
        <v>0.0</v>
      </c>
      <c r="Y44" s="131">
        <v>488.8</v>
      </c>
      <c r="Z44" s="132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4"/>
      <c r="AM44" s="135">
        <f t="shared" si="55"/>
        <v>0</v>
      </c>
      <c r="AN44" s="136" t="str">
        <f t="shared" si="56"/>
        <v>No</v>
      </c>
      <c r="AO44" s="137" t="str">
        <f t="shared" si="57"/>
        <v>No</v>
      </c>
      <c r="AP44" s="20"/>
      <c r="AQ44" s="20">
        <v>2.0</v>
      </c>
      <c r="AR44" s="20"/>
      <c r="AS44" s="20">
        <v>150.0</v>
      </c>
      <c r="AT44" s="20">
        <v>650.0</v>
      </c>
      <c r="AU44" s="20">
        <v>55.0</v>
      </c>
      <c r="AV44" s="20">
        <f t="shared" si="19"/>
        <v>0</v>
      </c>
      <c r="AW44" s="20">
        <v>0.91841</v>
      </c>
      <c r="AX44" s="20"/>
      <c r="AY44" s="138">
        <v>2.0</v>
      </c>
      <c r="AZ44" s="139">
        <f t="shared" si="58"/>
        <v>0</v>
      </c>
    </row>
    <row r="45" ht="99.75" customHeight="1">
      <c r="A45" s="20"/>
      <c r="B45" s="178"/>
      <c r="C45" s="18"/>
      <c r="D45" s="179" t="s">
        <v>151</v>
      </c>
      <c r="E45" s="180">
        <v>17.0</v>
      </c>
      <c r="F45" s="180">
        <f t="shared" si="42"/>
        <v>0</v>
      </c>
      <c r="G45" s="180">
        <f t="shared" si="43"/>
        <v>0</v>
      </c>
      <c r="H45" s="180">
        <f t="shared" si="44"/>
        <v>0</v>
      </c>
      <c r="I45" s="180">
        <f t="shared" si="45"/>
        <v>0</v>
      </c>
      <c r="J45" s="180">
        <f t="shared" si="46"/>
        <v>0</v>
      </c>
      <c r="K45" s="180">
        <f t="shared" si="47"/>
        <v>0</v>
      </c>
      <c r="L45" s="180">
        <f t="shared" si="48"/>
        <v>0</v>
      </c>
      <c r="M45" s="180">
        <f t="shared" si="49"/>
        <v>0</v>
      </c>
      <c r="N45" s="180">
        <f t="shared" si="10"/>
        <v>0</v>
      </c>
      <c r="O45" s="180">
        <f t="shared" si="50"/>
        <v>0</v>
      </c>
      <c r="P45" s="180">
        <f t="shared" si="51"/>
        <v>0</v>
      </c>
      <c r="Q45" s="180">
        <f t="shared" si="52"/>
        <v>0</v>
      </c>
      <c r="R45" s="180">
        <f t="shared" si="53"/>
        <v>0</v>
      </c>
      <c r="S45" s="180">
        <f t="shared" si="54"/>
        <v>0</v>
      </c>
      <c r="T45" s="180">
        <v>2.0</v>
      </c>
      <c r="U45" s="179" t="s">
        <v>91</v>
      </c>
      <c r="V45" s="181" t="s">
        <v>152</v>
      </c>
      <c r="W45" s="179">
        <v>2.0</v>
      </c>
      <c r="X45" s="179">
        <v>0.0</v>
      </c>
      <c r="Y45" s="182">
        <v>525.2</v>
      </c>
      <c r="Z45" s="183"/>
      <c r="AA45" s="184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6"/>
      <c r="AM45" s="187">
        <f t="shared" si="55"/>
        <v>0</v>
      </c>
      <c r="AN45" s="188" t="str">
        <f t="shared" si="56"/>
        <v>No</v>
      </c>
      <c r="AO45" s="189" t="str">
        <f t="shared" si="57"/>
        <v>No</v>
      </c>
      <c r="AP45" s="20"/>
      <c r="AQ45" s="20">
        <v>2.0</v>
      </c>
      <c r="AR45" s="111"/>
      <c r="AS45" s="111">
        <v>150.0</v>
      </c>
      <c r="AT45" s="111">
        <v>700.0</v>
      </c>
      <c r="AU45" s="111">
        <v>60.0</v>
      </c>
      <c r="AV45" s="20">
        <f t="shared" si="19"/>
        <v>0</v>
      </c>
      <c r="AW45" s="111">
        <v>1.58613</v>
      </c>
      <c r="AX45" s="111"/>
      <c r="AY45" s="166">
        <v>2.0</v>
      </c>
      <c r="AZ45" s="167">
        <f t="shared" si="58"/>
        <v>0</v>
      </c>
    </row>
    <row r="46" ht="49.5" customHeight="1">
      <c r="A46" s="20"/>
      <c r="B46" s="55"/>
      <c r="C46" s="100"/>
      <c r="D46" s="56"/>
      <c r="E46" s="103"/>
      <c r="F46" s="103"/>
      <c r="G46" s="142"/>
      <c r="H46" s="142"/>
      <c r="I46" s="142"/>
      <c r="J46" s="142"/>
      <c r="K46" s="142"/>
      <c r="L46" s="142"/>
      <c r="M46" s="142"/>
      <c r="N46" s="142">
        <f t="shared" si="10"/>
        <v>0</v>
      </c>
      <c r="O46" s="142"/>
      <c r="P46" s="142"/>
      <c r="Q46" s="142"/>
      <c r="R46" s="142"/>
      <c r="S46" s="142"/>
      <c r="T46" s="103"/>
      <c r="U46" s="101"/>
      <c r="V46" s="168"/>
      <c r="W46" s="101"/>
      <c r="X46" s="169"/>
      <c r="Y46" s="170" t="s">
        <v>153</v>
      </c>
      <c r="Z46" s="171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3"/>
      <c r="AM46" s="174"/>
      <c r="AN46" s="151"/>
      <c r="AO46" s="175"/>
      <c r="AP46" s="20" t="str">
        <f>W46</f>
        <v/>
      </c>
      <c r="AQ46" s="20" t="str">
        <f>W46</f>
        <v/>
      </c>
      <c r="AR46" s="111"/>
      <c r="AS46" s="111"/>
      <c r="AT46" s="111"/>
      <c r="AU46" s="111"/>
      <c r="AV46" s="20">
        <f t="shared" si="19"/>
        <v>0</v>
      </c>
      <c r="AW46" s="111"/>
      <c r="AX46" s="111"/>
      <c r="AY46" s="111"/>
      <c r="AZ46" s="111"/>
    </row>
    <row r="47" ht="99.75" customHeight="1">
      <c r="A47" s="20"/>
      <c r="B47" s="112" t="s">
        <v>25</v>
      </c>
      <c r="C47" s="113"/>
      <c r="D47" s="114" t="s">
        <v>154</v>
      </c>
      <c r="E47" s="115">
        <v>3.5</v>
      </c>
      <c r="F47" s="115">
        <f t="shared" ref="F47:F58" si="61">SUM(Z47:AL47)*E47</f>
        <v>0</v>
      </c>
      <c r="G47" s="115">
        <f t="shared" ref="G47:G58" si="62">Z47*W47</f>
        <v>0</v>
      </c>
      <c r="H47" s="115">
        <f t="shared" ref="H47:H58" si="63">AA47*W47</f>
        <v>0</v>
      </c>
      <c r="I47" s="115">
        <f t="shared" ref="I47:I58" si="64">AB47*W47</f>
        <v>0</v>
      </c>
      <c r="J47" s="115">
        <f t="shared" ref="J47:J58" si="65">AC47*W47</f>
        <v>0</v>
      </c>
      <c r="K47" s="115">
        <f t="shared" ref="K47:K58" si="66">AD47*W47</f>
        <v>0</v>
      </c>
      <c r="L47" s="115">
        <f t="shared" ref="L47:L58" si="67">AE47*W47</f>
        <v>0</v>
      </c>
      <c r="M47" s="115">
        <f t="shared" ref="M47:M58" si="68">AF47*W47</f>
        <v>0</v>
      </c>
      <c r="N47" s="115">
        <f t="shared" si="10"/>
        <v>0</v>
      </c>
      <c r="O47" s="115">
        <f t="shared" ref="O47:O58" si="69">AH47*W47</f>
        <v>0</v>
      </c>
      <c r="P47" s="115">
        <f t="shared" ref="P47:P58" si="70">AI47*W47</f>
        <v>0</v>
      </c>
      <c r="Q47" s="115">
        <f t="shared" ref="Q47:Q58" si="71">AJ47*W47</f>
        <v>0</v>
      </c>
      <c r="R47" s="115">
        <f t="shared" ref="R47:R58" si="72">AK47*W47</f>
        <v>0</v>
      </c>
      <c r="S47" s="115">
        <f t="shared" ref="S47:S58" si="73">AL47*W47</f>
        <v>0</v>
      </c>
      <c r="T47" s="115">
        <v>2.0</v>
      </c>
      <c r="U47" s="114" t="s">
        <v>83</v>
      </c>
      <c r="V47" s="116" t="s">
        <v>155</v>
      </c>
      <c r="W47" s="114">
        <v>2.0</v>
      </c>
      <c r="X47" s="114">
        <v>3.0</v>
      </c>
      <c r="Y47" s="117">
        <v>343.2</v>
      </c>
      <c r="Z47" s="118"/>
      <c r="AA47" s="119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1"/>
      <c r="AM47" s="122">
        <f t="shared" ref="AM47:AM58" si="74">Y47*Z47+Y47*AA47+Y47*AB47+Y47*AC47+Y47*AD47+Y47*AE47+Y47*AF47+Y47*AH47+Y47*AI47+Y47*AJ47+Y47*AK47+Y47*AL47+Y47*AG47</f>
        <v>0</v>
      </c>
      <c r="AN47" s="123" t="str">
        <f t="shared" ref="AN47:AN58" si="75">IF(SUM(Z47:AL47)&gt;0,"Yes","No")</f>
        <v>No</v>
      </c>
      <c r="AO47" s="124" t="str">
        <f t="shared" ref="AO47:AO58" si="76">IF(B47="New","Yes","No")</f>
        <v>Yes</v>
      </c>
      <c r="AP47" s="20"/>
      <c r="AQ47" s="20">
        <v>3.0</v>
      </c>
      <c r="AR47" s="111"/>
      <c r="AS47" s="111">
        <v>250.0</v>
      </c>
      <c r="AT47" s="111">
        <v>1200.0</v>
      </c>
      <c r="AU47" s="111">
        <v>120.0</v>
      </c>
      <c r="AV47" s="20">
        <f t="shared" si="19"/>
        <v>0</v>
      </c>
      <c r="AW47" s="111">
        <v>0.38094</v>
      </c>
      <c r="AX47" s="111"/>
      <c r="AY47" s="125">
        <v>2.0</v>
      </c>
      <c r="AZ47" s="126">
        <f t="shared" ref="AZ47:AZ58" si="77">AY47*SUM(Z47:AL47)</f>
        <v>0</v>
      </c>
    </row>
    <row r="48" ht="99.75" customHeight="1">
      <c r="A48" s="20"/>
      <c r="B48" s="153"/>
      <c r="C48" s="20"/>
      <c r="D48" s="128" t="s">
        <v>156</v>
      </c>
      <c r="E48" s="129">
        <v>9.4</v>
      </c>
      <c r="F48" s="129">
        <f t="shared" si="61"/>
        <v>0</v>
      </c>
      <c r="G48" s="129">
        <f t="shared" si="62"/>
        <v>0</v>
      </c>
      <c r="H48" s="129">
        <f t="shared" si="63"/>
        <v>0</v>
      </c>
      <c r="I48" s="129">
        <f t="shared" si="64"/>
        <v>0</v>
      </c>
      <c r="J48" s="129">
        <f t="shared" si="65"/>
        <v>0</v>
      </c>
      <c r="K48" s="129">
        <f t="shared" si="66"/>
        <v>0</v>
      </c>
      <c r="L48" s="129">
        <f t="shared" si="67"/>
        <v>0</v>
      </c>
      <c r="M48" s="129">
        <f t="shared" si="68"/>
        <v>0</v>
      </c>
      <c r="N48" s="129">
        <f t="shared" si="10"/>
        <v>0</v>
      </c>
      <c r="O48" s="129">
        <f t="shared" si="69"/>
        <v>0</v>
      </c>
      <c r="P48" s="129">
        <f t="shared" si="70"/>
        <v>0</v>
      </c>
      <c r="Q48" s="129">
        <f t="shared" si="71"/>
        <v>0</v>
      </c>
      <c r="R48" s="129">
        <f t="shared" si="72"/>
        <v>0</v>
      </c>
      <c r="S48" s="129">
        <f t="shared" si="73"/>
        <v>0</v>
      </c>
      <c r="T48" s="129">
        <v>1.0</v>
      </c>
      <c r="U48" s="128" t="s">
        <v>94</v>
      </c>
      <c r="V48" s="130" t="s">
        <v>157</v>
      </c>
      <c r="W48" s="128">
        <v>1.0</v>
      </c>
      <c r="X48" s="128">
        <v>22.0</v>
      </c>
      <c r="Y48" s="131">
        <v>267.3</v>
      </c>
      <c r="Z48" s="132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4"/>
      <c r="AM48" s="135">
        <f t="shared" si="74"/>
        <v>0</v>
      </c>
      <c r="AN48" s="136" t="str">
        <f t="shared" si="75"/>
        <v>No</v>
      </c>
      <c r="AO48" s="137" t="str">
        <f t="shared" si="76"/>
        <v>No</v>
      </c>
      <c r="AP48" s="20"/>
      <c r="AQ48" s="20">
        <f t="shared" ref="AQ48:AQ52" si="78">W48</f>
        <v>1</v>
      </c>
      <c r="AR48" s="20"/>
      <c r="AS48" s="20">
        <v>150.0</v>
      </c>
      <c r="AT48" s="20">
        <v>500.0</v>
      </c>
      <c r="AU48" s="20">
        <v>40.0</v>
      </c>
      <c r="AV48" s="20">
        <f t="shared" si="19"/>
        <v>0</v>
      </c>
      <c r="AW48" s="20">
        <v>0.85132</v>
      </c>
      <c r="AX48" s="20"/>
      <c r="AY48" s="138">
        <v>1.0</v>
      </c>
      <c r="AZ48" s="139">
        <f t="shared" si="77"/>
        <v>0</v>
      </c>
    </row>
    <row r="49" ht="99.75" customHeight="1">
      <c r="A49" s="20"/>
      <c r="B49" s="140"/>
      <c r="C49" s="20"/>
      <c r="D49" s="141" t="s">
        <v>158</v>
      </c>
      <c r="E49" s="142">
        <v>11.3</v>
      </c>
      <c r="F49" s="142">
        <f t="shared" si="61"/>
        <v>0</v>
      </c>
      <c r="G49" s="142">
        <f t="shared" si="62"/>
        <v>0</v>
      </c>
      <c r="H49" s="142">
        <f t="shared" si="63"/>
        <v>0</v>
      </c>
      <c r="I49" s="142">
        <f t="shared" si="64"/>
        <v>0</v>
      </c>
      <c r="J49" s="142">
        <f t="shared" si="65"/>
        <v>0</v>
      </c>
      <c r="K49" s="142">
        <f t="shared" si="66"/>
        <v>0</v>
      </c>
      <c r="L49" s="142">
        <f t="shared" si="67"/>
        <v>0</v>
      </c>
      <c r="M49" s="142">
        <f t="shared" si="68"/>
        <v>0</v>
      </c>
      <c r="N49" s="142">
        <f t="shared" si="10"/>
        <v>0</v>
      </c>
      <c r="O49" s="142">
        <f t="shared" si="69"/>
        <v>0</v>
      </c>
      <c r="P49" s="142">
        <f t="shared" si="70"/>
        <v>0</v>
      </c>
      <c r="Q49" s="142">
        <f t="shared" si="71"/>
        <v>0</v>
      </c>
      <c r="R49" s="142">
        <f t="shared" si="72"/>
        <v>0</v>
      </c>
      <c r="S49" s="142">
        <f t="shared" si="73"/>
        <v>0</v>
      </c>
      <c r="T49" s="142">
        <v>1.0</v>
      </c>
      <c r="U49" s="141" t="s">
        <v>94</v>
      </c>
      <c r="V49" s="143" t="s">
        <v>157</v>
      </c>
      <c r="W49" s="141">
        <v>1.0</v>
      </c>
      <c r="X49" s="141">
        <v>28.0</v>
      </c>
      <c r="Y49" s="144">
        <v>267.3</v>
      </c>
      <c r="Z49" s="145"/>
      <c r="AA49" s="146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9"/>
      <c r="AM49" s="150">
        <f t="shared" si="74"/>
        <v>0</v>
      </c>
      <c r="AN49" s="151" t="str">
        <f t="shared" si="75"/>
        <v>No</v>
      </c>
      <c r="AO49" s="152" t="str">
        <f t="shared" si="76"/>
        <v>No</v>
      </c>
      <c r="AP49" s="20"/>
      <c r="AQ49" s="20">
        <f t="shared" si="78"/>
        <v>1</v>
      </c>
      <c r="AR49" s="111"/>
      <c r="AS49" s="111">
        <v>150.0</v>
      </c>
      <c r="AT49" s="111">
        <v>500.0</v>
      </c>
      <c r="AU49" s="111">
        <v>40.0</v>
      </c>
      <c r="AV49" s="20">
        <f t="shared" si="19"/>
        <v>0</v>
      </c>
      <c r="AW49" s="111">
        <v>0.98136</v>
      </c>
      <c r="AX49" s="111"/>
      <c r="AY49" s="138">
        <v>1.0</v>
      </c>
      <c r="AZ49" s="139">
        <f t="shared" si="77"/>
        <v>0</v>
      </c>
    </row>
    <row r="50" ht="99.75" customHeight="1">
      <c r="A50" s="20"/>
      <c r="B50" s="153"/>
      <c r="C50" s="20"/>
      <c r="D50" s="128" t="s">
        <v>159</v>
      </c>
      <c r="E50" s="129">
        <v>12.0</v>
      </c>
      <c r="F50" s="129">
        <f t="shared" si="61"/>
        <v>0</v>
      </c>
      <c r="G50" s="129">
        <f t="shared" si="62"/>
        <v>0</v>
      </c>
      <c r="H50" s="129">
        <f t="shared" si="63"/>
        <v>0</v>
      </c>
      <c r="I50" s="129">
        <f t="shared" si="64"/>
        <v>0</v>
      </c>
      <c r="J50" s="129">
        <f t="shared" si="65"/>
        <v>0</v>
      </c>
      <c r="K50" s="129">
        <f t="shared" si="66"/>
        <v>0</v>
      </c>
      <c r="L50" s="129">
        <f t="shared" si="67"/>
        <v>0</v>
      </c>
      <c r="M50" s="129">
        <f t="shared" si="68"/>
        <v>0</v>
      </c>
      <c r="N50" s="129">
        <f t="shared" si="10"/>
        <v>0</v>
      </c>
      <c r="O50" s="129">
        <f t="shared" si="69"/>
        <v>0</v>
      </c>
      <c r="P50" s="129">
        <f t="shared" si="70"/>
        <v>0</v>
      </c>
      <c r="Q50" s="129">
        <f t="shared" si="71"/>
        <v>0</v>
      </c>
      <c r="R50" s="129">
        <f t="shared" si="72"/>
        <v>0</v>
      </c>
      <c r="S50" s="129">
        <f t="shared" si="73"/>
        <v>0</v>
      </c>
      <c r="T50" s="129">
        <v>2.0</v>
      </c>
      <c r="U50" s="128" t="s">
        <v>86</v>
      </c>
      <c r="V50" s="130" t="s">
        <v>160</v>
      </c>
      <c r="W50" s="128">
        <v>2.0</v>
      </c>
      <c r="X50" s="128">
        <v>14.0</v>
      </c>
      <c r="Y50" s="131">
        <v>312.0</v>
      </c>
      <c r="Z50" s="132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4"/>
      <c r="AM50" s="135">
        <f t="shared" si="74"/>
        <v>0</v>
      </c>
      <c r="AN50" s="136" t="str">
        <f t="shared" si="75"/>
        <v>No</v>
      </c>
      <c r="AO50" s="137" t="str">
        <f t="shared" si="76"/>
        <v>No</v>
      </c>
      <c r="AP50" s="20"/>
      <c r="AQ50" s="20">
        <f t="shared" si="78"/>
        <v>2</v>
      </c>
      <c r="AR50" s="20"/>
      <c r="AS50" s="20">
        <v>150.0</v>
      </c>
      <c r="AT50" s="20">
        <v>500.0</v>
      </c>
      <c r="AU50" s="20">
        <v>60.0</v>
      </c>
      <c r="AV50" s="20">
        <f t="shared" si="19"/>
        <v>0</v>
      </c>
      <c r="AW50" s="20">
        <v>0.75538</v>
      </c>
      <c r="AX50" s="20"/>
      <c r="AY50" s="138">
        <v>2.0</v>
      </c>
      <c r="AZ50" s="139">
        <f t="shared" si="77"/>
        <v>0</v>
      </c>
    </row>
    <row r="51" ht="99.75" customHeight="1">
      <c r="A51" s="20"/>
      <c r="B51" s="140"/>
      <c r="C51" s="20"/>
      <c r="D51" s="141" t="s">
        <v>161</v>
      </c>
      <c r="E51" s="142">
        <v>21.0</v>
      </c>
      <c r="F51" s="142">
        <f t="shared" si="61"/>
        <v>0</v>
      </c>
      <c r="G51" s="142">
        <f t="shared" si="62"/>
        <v>0</v>
      </c>
      <c r="H51" s="142">
        <f t="shared" si="63"/>
        <v>0</v>
      </c>
      <c r="I51" s="142">
        <f t="shared" si="64"/>
        <v>0</v>
      </c>
      <c r="J51" s="142">
        <f t="shared" si="65"/>
        <v>0</v>
      </c>
      <c r="K51" s="142">
        <f t="shared" si="66"/>
        <v>0</v>
      </c>
      <c r="L51" s="142">
        <f t="shared" si="67"/>
        <v>0</v>
      </c>
      <c r="M51" s="142">
        <f t="shared" si="68"/>
        <v>0</v>
      </c>
      <c r="N51" s="142">
        <f t="shared" si="10"/>
        <v>0</v>
      </c>
      <c r="O51" s="142">
        <f t="shared" si="69"/>
        <v>0</v>
      </c>
      <c r="P51" s="142">
        <f t="shared" si="70"/>
        <v>0</v>
      </c>
      <c r="Q51" s="142">
        <f t="shared" si="71"/>
        <v>0</v>
      </c>
      <c r="R51" s="142">
        <f t="shared" si="72"/>
        <v>0</v>
      </c>
      <c r="S51" s="142">
        <f t="shared" si="73"/>
        <v>0</v>
      </c>
      <c r="T51" s="142">
        <v>2.0</v>
      </c>
      <c r="U51" s="141" t="s">
        <v>94</v>
      </c>
      <c r="V51" s="143" t="s">
        <v>162</v>
      </c>
      <c r="W51" s="141">
        <v>2.0</v>
      </c>
      <c r="X51" s="141">
        <v>44.0</v>
      </c>
      <c r="Y51" s="144">
        <v>520.0</v>
      </c>
      <c r="Z51" s="145"/>
      <c r="AA51" s="146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9"/>
      <c r="AM51" s="150">
        <f t="shared" si="74"/>
        <v>0</v>
      </c>
      <c r="AN51" s="151" t="str">
        <f t="shared" si="75"/>
        <v>No</v>
      </c>
      <c r="AO51" s="152" t="str">
        <f t="shared" si="76"/>
        <v>No</v>
      </c>
      <c r="AP51" s="20"/>
      <c r="AQ51" s="20">
        <f t="shared" si="78"/>
        <v>2</v>
      </c>
      <c r="AR51" s="111"/>
      <c r="AS51" s="111">
        <v>300.0</v>
      </c>
      <c r="AT51" s="111">
        <v>1000.0</v>
      </c>
      <c r="AU51" s="111">
        <v>80.0</v>
      </c>
      <c r="AV51" s="20">
        <f t="shared" si="19"/>
        <v>0</v>
      </c>
      <c r="AW51" s="111">
        <v>1.8327</v>
      </c>
      <c r="AX51" s="111"/>
      <c r="AY51" s="138">
        <v>2.0</v>
      </c>
      <c r="AZ51" s="139">
        <f t="shared" si="77"/>
        <v>0</v>
      </c>
    </row>
    <row r="52" ht="99.75" customHeight="1">
      <c r="A52" s="20"/>
      <c r="B52" s="153"/>
      <c r="C52" s="20"/>
      <c r="D52" s="128" t="s">
        <v>163</v>
      </c>
      <c r="E52" s="129">
        <v>32.3</v>
      </c>
      <c r="F52" s="129">
        <f t="shared" si="61"/>
        <v>0</v>
      </c>
      <c r="G52" s="129">
        <f t="shared" si="62"/>
        <v>0</v>
      </c>
      <c r="H52" s="129">
        <f t="shared" si="63"/>
        <v>0</v>
      </c>
      <c r="I52" s="129">
        <f t="shared" si="64"/>
        <v>0</v>
      </c>
      <c r="J52" s="129">
        <f t="shared" si="65"/>
        <v>0</v>
      </c>
      <c r="K52" s="129">
        <f t="shared" si="66"/>
        <v>0</v>
      </c>
      <c r="L52" s="129">
        <f t="shared" si="67"/>
        <v>0</v>
      </c>
      <c r="M52" s="129">
        <f t="shared" si="68"/>
        <v>0</v>
      </c>
      <c r="N52" s="129">
        <f t="shared" si="10"/>
        <v>0</v>
      </c>
      <c r="O52" s="129">
        <f t="shared" si="69"/>
        <v>0</v>
      </c>
      <c r="P52" s="129">
        <f t="shared" si="70"/>
        <v>0</v>
      </c>
      <c r="Q52" s="129">
        <f t="shared" si="71"/>
        <v>0</v>
      </c>
      <c r="R52" s="129">
        <f t="shared" si="72"/>
        <v>0</v>
      </c>
      <c r="S52" s="129">
        <f t="shared" si="73"/>
        <v>0</v>
      </c>
      <c r="T52" s="129">
        <v>3.0</v>
      </c>
      <c r="U52" s="128" t="s">
        <v>94</v>
      </c>
      <c r="V52" s="130" t="s">
        <v>164</v>
      </c>
      <c r="W52" s="128">
        <v>3.0</v>
      </c>
      <c r="X52" s="128">
        <v>72.0</v>
      </c>
      <c r="Y52" s="131">
        <v>780.0</v>
      </c>
      <c r="Z52" s="132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4"/>
      <c r="AM52" s="135">
        <f t="shared" si="74"/>
        <v>0</v>
      </c>
      <c r="AN52" s="136" t="str">
        <f t="shared" si="75"/>
        <v>No</v>
      </c>
      <c r="AO52" s="137" t="str">
        <f t="shared" si="76"/>
        <v>No</v>
      </c>
      <c r="AP52" s="20"/>
      <c r="AQ52" s="20">
        <f t="shared" si="78"/>
        <v>3</v>
      </c>
      <c r="AR52" s="20"/>
      <c r="AS52" s="20">
        <v>350.0</v>
      </c>
      <c r="AT52" s="20">
        <v>1500.0</v>
      </c>
      <c r="AU52" s="20">
        <v>130.0</v>
      </c>
      <c r="AV52" s="20">
        <f t="shared" si="19"/>
        <v>0</v>
      </c>
      <c r="AW52" s="20">
        <v>2.81406</v>
      </c>
      <c r="AX52" s="20"/>
      <c r="AY52" s="138">
        <v>3.0</v>
      </c>
      <c r="AZ52" s="139">
        <f t="shared" si="77"/>
        <v>0</v>
      </c>
    </row>
    <row r="53" ht="99.75" customHeight="1">
      <c r="A53" s="20"/>
      <c r="B53" s="140"/>
      <c r="C53" s="20"/>
      <c r="D53" s="141" t="s">
        <v>165</v>
      </c>
      <c r="E53" s="142">
        <v>4.5</v>
      </c>
      <c r="F53" s="142">
        <f t="shared" si="61"/>
        <v>0</v>
      </c>
      <c r="G53" s="142">
        <f t="shared" si="62"/>
        <v>0</v>
      </c>
      <c r="H53" s="142">
        <f t="shared" si="63"/>
        <v>0</v>
      </c>
      <c r="I53" s="142">
        <f t="shared" si="64"/>
        <v>0</v>
      </c>
      <c r="J53" s="142">
        <f t="shared" si="65"/>
        <v>0</v>
      </c>
      <c r="K53" s="142">
        <f t="shared" si="66"/>
        <v>0</v>
      </c>
      <c r="L53" s="142">
        <f t="shared" si="67"/>
        <v>0</v>
      </c>
      <c r="M53" s="142">
        <f t="shared" si="68"/>
        <v>0</v>
      </c>
      <c r="N53" s="142">
        <f t="shared" si="10"/>
        <v>0</v>
      </c>
      <c r="O53" s="142">
        <f t="shared" si="69"/>
        <v>0</v>
      </c>
      <c r="P53" s="142">
        <f t="shared" si="70"/>
        <v>0</v>
      </c>
      <c r="Q53" s="142">
        <f t="shared" si="71"/>
        <v>0</v>
      </c>
      <c r="R53" s="142">
        <f t="shared" si="72"/>
        <v>0</v>
      </c>
      <c r="S53" s="142">
        <f t="shared" si="73"/>
        <v>0</v>
      </c>
      <c r="T53" s="142">
        <v>3.0</v>
      </c>
      <c r="U53" s="141" t="s">
        <v>86</v>
      </c>
      <c r="V53" s="143" t="s">
        <v>166</v>
      </c>
      <c r="W53" s="141">
        <v>3.0</v>
      </c>
      <c r="X53" s="141">
        <v>0.0</v>
      </c>
      <c r="Y53" s="144">
        <v>296.4</v>
      </c>
      <c r="Z53" s="145"/>
      <c r="AA53" s="146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9"/>
      <c r="AM53" s="150">
        <f t="shared" si="74"/>
        <v>0</v>
      </c>
      <c r="AN53" s="151" t="str">
        <f t="shared" si="75"/>
        <v>No</v>
      </c>
      <c r="AO53" s="152" t="str">
        <f t="shared" si="76"/>
        <v>No</v>
      </c>
      <c r="AP53" s="20">
        <v>3.0</v>
      </c>
      <c r="AQ53" s="20"/>
      <c r="AR53" s="111"/>
      <c r="AS53" s="111">
        <v>300.0</v>
      </c>
      <c r="AT53" s="111">
        <v>1000.0</v>
      </c>
      <c r="AU53" s="111">
        <v>80.0</v>
      </c>
      <c r="AV53" s="20">
        <f t="shared" si="19"/>
        <v>0</v>
      </c>
      <c r="AW53" s="111">
        <v>0.5649</v>
      </c>
      <c r="AX53" s="111"/>
      <c r="AY53" s="138">
        <v>3.0</v>
      </c>
      <c r="AZ53" s="139">
        <f t="shared" si="77"/>
        <v>0</v>
      </c>
    </row>
    <row r="54" ht="99.75" customHeight="1">
      <c r="A54" s="20"/>
      <c r="B54" s="153"/>
      <c r="C54" s="20"/>
      <c r="D54" s="128" t="s">
        <v>167</v>
      </c>
      <c r="E54" s="129">
        <v>3.1</v>
      </c>
      <c r="F54" s="129">
        <f t="shared" si="61"/>
        <v>0</v>
      </c>
      <c r="G54" s="129">
        <f t="shared" si="62"/>
        <v>0</v>
      </c>
      <c r="H54" s="129">
        <f t="shared" si="63"/>
        <v>0</v>
      </c>
      <c r="I54" s="129">
        <f t="shared" si="64"/>
        <v>0</v>
      </c>
      <c r="J54" s="129">
        <f t="shared" si="65"/>
        <v>0</v>
      </c>
      <c r="K54" s="129">
        <f t="shared" si="66"/>
        <v>0</v>
      </c>
      <c r="L54" s="129">
        <f t="shared" si="67"/>
        <v>0</v>
      </c>
      <c r="M54" s="129">
        <f t="shared" si="68"/>
        <v>0</v>
      </c>
      <c r="N54" s="129">
        <f t="shared" si="10"/>
        <v>0</v>
      </c>
      <c r="O54" s="129">
        <f t="shared" si="69"/>
        <v>0</v>
      </c>
      <c r="P54" s="129">
        <f t="shared" si="70"/>
        <v>0</v>
      </c>
      <c r="Q54" s="129">
        <f t="shared" si="71"/>
        <v>0</v>
      </c>
      <c r="R54" s="129">
        <f t="shared" si="72"/>
        <v>0</v>
      </c>
      <c r="S54" s="129">
        <f t="shared" si="73"/>
        <v>0</v>
      </c>
      <c r="T54" s="129">
        <v>1.0</v>
      </c>
      <c r="U54" s="128" t="s">
        <v>91</v>
      </c>
      <c r="V54" s="130" t="s">
        <v>168</v>
      </c>
      <c r="W54" s="128">
        <v>1.0</v>
      </c>
      <c r="X54" s="128">
        <v>0.0</v>
      </c>
      <c r="Y54" s="131">
        <v>192.4</v>
      </c>
      <c r="Z54" s="132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4"/>
      <c r="AM54" s="135">
        <f t="shared" si="74"/>
        <v>0</v>
      </c>
      <c r="AN54" s="136" t="str">
        <f t="shared" si="75"/>
        <v>No</v>
      </c>
      <c r="AO54" s="137" t="str">
        <f t="shared" si="76"/>
        <v>No</v>
      </c>
      <c r="AP54" s="20"/>
      <c r="AQ54" s="20">
        <v>1.0</v>
      </c>
      <c r="AR54" s="20"/>
      <c r="AS54" s="20">
        <v>150.0</v>
      </c>
      <c r="AT54" s="20">
        <v>900.0</v>
      </c>
      <c r="AU54" s="20">
        <v>100.0</v>
      </c>
      <c r="AV54" s="20">
        <f t="shared" si="19"/>
        <v>0</v>
      </c>
      <c r="AW54" s="20">
        <v>0.85242</v>
      </c>
      <c r="AX54" s="20"/>
      <c r="AY54" s="138">
        <v>1.0</v>
      </c>
      <c r="AZ54" s="139">
        <f t="shared" si="77"/>
        <v>0</v>
      </c>
    </row>
    <row r="55" ht="99.75" customHeight="1">
      <c r="A55" s="20"/>
      <c r="B55" s="140"/>
      <c r="C55" s="20"/>
      <c r="D55" s="141" t="s">
        <v>169</v>
      </c>
      <c r="E55" s="142">
        <v>6.2</v>
      </c>
      <c r="F55" s="142">
        <f t="shared" si="61"/>
        <v>0</v>
      </c>
      <c r="G55" s="142">
        <f t="shared" si="62"/>
        <v>0</v>
      </c>
      <c r="H55" s="142">
        <f t="shared" si="63"/>
        <v>0</v>
      </c>
      <c r="I55" s="142">
        <f t="shared" si="64"/>
        <v>0</v>
      </c>
      <c r="J55" s="142">
        <f t="shared" si="65"/>
        <v>0</v>
      </c>
      <c r="K55" s="142">
        <f t="shared" si="66"/>
        <v>0</v>
      </c>
      <c r="L55" s="142">
        <f t="shared" si="67"/>
        <v>0</v>
      </c>
      <c r="M55" s="142">
        <f t="shared" si="68"/>
        <v>0</v>
      </c>
      <c r="N55" s="142">
        <f t="shared" si="10"/>
        <v>0</v>
      </c>
      <c r="O55" s="142">
        <f t="shared" si="69"/>
        <v>0</v>
      </c>
      <c r="P55" s="142">
        <f t="shared" si="70"/>
        <v>0</v>
      </c>
      <c r="Q55" s="142">
        <f t="shared" si="71"/>
        <v>0</v>
      </c>
      <c r="R55" s="142">
        <f t="shared" si="72"/>
        <v>0</v>
      </c>
      <c r="S55" s="142">
        <f t="shared" si="73"/>
        <v>0</v>
      </c>
      <c r="T55" s="142">
        <v>1.0</v>
      </c>
      <c r="U55" s="141" t="s">
        <v>94</v>
      </c>
      <c r="V55" s="143" t="s">
        <v>170</v>
      </c>
      <c r="W55" s="141">
        <v>1.0</v>
      </c>
      <c r="X55" s="141">
        <v>0.0</v>
      </c>
      <c r="Y55" s="144">
        <v>265.2</v>
      </c>
      <c r="Z55" s="145"/>
      <c r="AA55" s="146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9"/>
      <c r="AM55" s="150">
        <f t="shared" si="74"/>
        <v>0</v>
      </c>
      <c r="AN55" s="151" t="str">
        <f t="shared" si="75"/>
        <v>No</v>
      </c>
      <c r="AO55" s="152" t="str">
        <f t="shared" si="76"/>
        <v>No</v>
      </c>
      <c r="AP55" s="20"/>
      <c r="AQ55" s="20">
        <f t="shared" ref="AQ55:AQ56" si="79">W55</f>
        <v>1</v>
      </c>
      <c r="AR55" s="111"/>
      <c r="AS55" s="111">
        <v>150.0</v>
      </c>
      <c r="AT55" s="111">
        <v>1000.0</v>
      </c>
      <c r="AU55" s="111">
        <v>110.0</v>
      </c>
      <c r="AV55" s="20">
        <f t="shared" si="19"/>
        <v>0</v>
      </c>
      <c r="AW55" s="111">
        <v>0.37092</v>
      </c>
      <c r="AX55" s="111"/>
      <c r="AY55" s="138">
        <v>1.0</v>
      </c>
      <c r="AZ55" s="139">
        <f t="shared" si="77"/>
        <v>0</v>
      </c>
    </row>
    <row r="56" ht="99.75" customHeight="1">
      <c r="A56" s="20"/>
      <c r="B56" s="153"/>
      <c r="C56" s="20"/>
      <c r="D56" s="128" t="s">
        <v>171</v>
      </c>
      <c r="E56" s="129">
        <v>16.0</v>
      </c>
      <c r="F56" s="129">
        <f t="shared" si="61"/>
        <v>0</v>
      </c>
      <c r="G56" s="129">
        <f t="shared" si="62"/>
        <v>0</v>
      </c>
      <c r="H56" s="129">
        <f t="shared" si="63"/>
        <v>0</v>
      </c>
      <c r="I56" s="129">
        <f t="shared" si="64"/>
        <v>0</v>
      </c>
      <c r="J56" s="129">
        <f t="shared" si="65"/>
        <v>0</v>
      </c>
      <c r="K56" s="129">
        <f t="shared" si="66"/>
        <v>0</v>
      </c>
      <c r="L56" s="129">
        <f t="shared" si="67"/>
        <v>0</v>
      </c>
      <c r="M56" s="129">
        <f t="shared" si="68"/>
        <v>0</v>
      </c>
      <c r="N56" s="129">
        <f t="shared" si="10"/>
        <v>0</v>
      </c>
      <c r="O56" s="129">
        <f t="shared" si="69"/>
        <v>0</v>
      </c>
      <c r="P56" s="129">
        <f t="shared" si="70"/>
        <v>0</v>
      </c>
      <c r="Q56" s="129">
        <f t="shared" si="71"/>
        <v>0</v>
      </c>
      <c r="R56" s="129">
        <f t="shared" si="72"/>
        <v>0</v>
      </c>
      <c r="S56" s="129">
        <f t="shared" si="73"/>
        <v>0</v>
      </c>
      <c r="T56" s="129">
        <v>1.0</v>
      </c>
      <c r="U56" s="128" t="s">
        <v>94</v>
      </c>
      <c r="V56" s="130" t="s">
        <v>172</v>
      </c>
      <c r="W56" s="128">
        <v>1.0</v>
      </c>
      <c r="X56" s="128">
        <v>0.0</v>
      </c>
      <c r="Y56" s="131">
        <v>369.2</v>
      </c>
      <c r="Z56" s="132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4"/>
      <c r="AM56" s="135">
        <f t="shared" si="74"/>
        <v>0</v>
      </c>
      <c r="AN56" s="136" t="str">
        <f t="shared" si="75"/>
        <v>No</v>
      </c>
      <c r="AO56" s="137" t="str">
        <f t="shared" si="76"/>
        <v>No</v>
      </c>
      <c r="AP56" s="20"/>
      <c r="AQ56" s="20">
        <f t="shared" si="79"/>
        <v>1</v>
      </c>
      <c r="AR56" s="20"/>
      <c r="AS56" s="20">
        <v>200.0</v>
      </c>
      <c r="AT56" s="20">
        <v>1500.0</v>
      </c>
      <c r="AU56" s="20">
        <v>150.0</v>
      </c>
      <c r="AV56" s="20">
        <f t="shared" si="19"/>
        <v>0</v>
      </c>
      <c r="AW56" s="20">
        <v>0.32464</v>
      </c>
      <c r="AX56" s="20"/>
      <c r="AY56" s="138">
        <v>1.0</v>
      </c>
      <c r="AZ56" s="139">
        <f t="shared" si="77"/>
        <v>0</v>
      </c>
    </row>
    <row r="57" ht="99.75" customHeight="1">
      <c r="A57" s="20"/>
      <c r="B57" s="140"/>
      <c r="C57" s="20"/>
      <c r="D57" s="141" t="s">
        <v>173</v>
      </c>
      <c r="E57" s="142">
        <v>7.0</v>
      </c>
      <c r="F57" s="142">
        <f t="shared" si="61"/>
        <v>0</v>
      </c>
      <c r="G57" s="142">
        <f t="shared" si="62"/>
        <v>0</v>
      </c>
      <c r="H57" s="142">
        <f t="shared" si="63"/>
        <v>0</v>
      </c>
      <c r="I57" s="142">
        <f t="shared" si="64"/>
        <v>0</v>
      </c>
      <c r="J57" s="142">
        <f t="shared" si="65"/>
        <v>0</v>
      </c>
      <c r="K57" s="142">
        <f t="shared" si="66"/>
        <v>0</v>
      </c>
      <c r="L57" s="142">
        <f t="shared" si="67"/>
        <v>0</v>
      </c>
      <c r="M57" s="142">
        <f t="shared" si="68"/>
        <v>0</v>
      </c>
      <c r="N57" s="142">
        <f t="shared" si="10"/>
        <v>0</v>
      </c>
      <c r="O57" s="142">
        <f t="shared" si="69"/>
        <v>0</v>
      </c>
      <c r="P57" s="142">
        <f t="shared" si="70"/>
        <v>0</v>
      </c>
      <c r="Q57" s="142">
        <f t="shared" si="71"/>
        <v>0</v>
      </c>
      <c r="R57" s="142">
        <f t="shared" si="72"/>
        <v>0</v>
      </c>
      <c r="S57" s="142">
        <f t="shared" si="73"/>
        <v>0</v>
      </c>
      <c r="T57" s="142">
        <v>3.0</v>
      </c>
      <c r="U57" s="141" t="s">
        <v>86</v>
      </c>
      <c r="V57" s="143" t="s">
        <v>174</v>
      </c>
      <c r="W57" s="141">
        <v>3.0</v>
      </c>
      <c r="X57" s="141">
        <v>0.0</v>
      </c>
      <c r="Y57" s="144">
        <v>320.4</v>
      </c>
      <c r="Z57" s="145"/>
      <c r="AA57" s="146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9"/>
      <c r="AM57" s="150">
        <f t="shared" si="74"/>
        <v>0</v>
      </c>
      <c r="AN57" s="151" t="str">
        <f t="shared" si="75"/>
        <v>No</v>
      </c>
      <c r="AO57" s="152" t="str">
        <f t="shared" si="76"/>
        <v>No</v>
      </c>
      <c r="AP57" s="20">
        <v>3.0</v>
      </c>
      <c r="AQ57" s="20"/>
      <c r="AR57" s="111"/>
      <c r="AS57" s="111">
        <v>200.0</v>
      </c>
      <c r="AT57" s="111">
        <v>1000.0</v>
      </c>
      <c r="AU57" s="111">
        <v>100.0</v>
      </c>
      <c r="AV57" s="20">
        <f t="shared" si="19"/>
        <v>0</v>
      </c>
      <c r="AW57" s="111">
        <v>1.06468</v>
      </c>
      <c r="AX57" s="111"/>
      <c r="AY57" s="138">
        <v>3.0</v>
      </c>
      <c r="AZ57" s="139">
        <f t="shared" si="77"/>
        <v>0</v>
      </c>
    </row>
    <row r="58" ht="99.75" customHeight="1">
      <c r="A58" s="20"/>
      <c r="B58" s="177"/>
      <c r="C58" s="18"/>
      <c r="D58" s="156" t="s">
        <v>175</v>
      </c>
      <c r="E58" s="157">
        <v>10.0</v>
      </c>
      <c r="F58" s="157">
        <f t="shared" si="61"/>
        <v>0</v>
      </c>
      <c r="G58" s="157">
        <f t="shared" si="62"/>
        <v>0</v>
      </c>
      <c r="H58" s="157">
        <f t="shared" si="63"/>
        <v>0</v>
      </c>
      <c r="I58" s="157">
        <f t="shared" si="64"/>
        <v>0</v>
      </c>
      <c r="J58" s="157">
        <f t="shared" si="65"/>
        <v>0</v>
      </c>
      <c r="K58" s="157">
        <f t="shared" si="66"/>
        <v>0</v>
      </c>
      <c r="L58" s="157">
        <f t="shared" si="67"/>
        <v>0</v>
      </c>
      <c r="M58" s="157">
        <f t="shared" si="68"/>
        <v>0</v>
      </c>
      <c r="N58" s="157">
        <f t="shared" si="10"/>
        <v>0</v>
      </c>
      <c r="O58" s="157">
        <f t="shared" si="69"/>
        <v>0</v>
      </c>
      <c r="P58" s="157">
        <f t="shared" si="70"/>
        <v>0</v>
      </c>
      <c r="Q58" s="157">
        <f t="shared" si="71"/>
        <v>0</v>
      </c>
      <c r="R58" s="157">
        <f t="shared" si="72"/>
        <v>0</v>
      </c>
      <c r="S58" s="157">
        <f t="shared" si="73"/>
        <v>0</v>
      </c>
      <c r="T58" s="157">
        <v>1.0</v>
      </c>
      <c r="U58" s="156" t="s">
        <v>77</v>
      </c>
      <c r="V58" s="158" t="s">
        <v>176</v>
      </c>
      <c r="W58" s="156">
        <v>1.0</v>
      </c>
      <c r="X58" s="156">
        <v>0.0</v>
      </c>
      <c r="Y58" s="159">
        <v>338.0</v>
      </c>
      <c r="Z58" s="160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2"/>
      <c r="AM58" s="163">
        <f t="shared" si="74"/>
        <v>0</v>
      </c>
      <c r="AN58" s="164" t="str">
        <f t="shared" si="75"/>
        <v>No</v>
      </c>
      <c r="AO58" s="165" t="str">
        <f t="shared" si="76"/>
        <v>No</v>
      </c>
      <c r="AP58" s="20"/>
      <c r="AQ58" s="20">
        <f t="shared" ref="AQ58:AQ59" si="80">W58</f>
        <v>1</v>
      </c>
      <c r="AR58" s="20"/>
      <c r="AS58" s="20">
        <v>150.0</v>
      </c>
      <c r="AT58" s="20">
        <v>1200.0</v>
      </c>
      <c r="AU58" s="20">
        <v>120.0</v>
      </c>
      <c r="AV58" s="20">
        <f t="shared" si="19"/>
        <v>0</v>
      </c>
      <c r="AW58" s="20">
        <v>0.86892</v>
      </c>
      <c r="AX58" s="20"/>
      <c r="AY58" s="166">
        <v>1.0</v>
      </c>
      <c r="AZ58" s="167">
        <f t="shared" si="77"/>
        <v>0</v>
      </c>
    </row>
    <row r="59" ht="49.5" customHeight="1">
      <c r="A59" s="20"/>
      <c r="B59" s="55"/>
      <c r="C59" s="100"/>
      <c r="D59" s="56"/>
      <c r="E59" s="103"/>
      <c r="F59" s="103"/>
      <c r="G59" s="142"/>
      <c r="H59" s="142"/>
      <c r="I59" s="142"/>
      <c r="J59" s="142"/>
      <c r="K59" s="142"/>
      <c r="L59" s="142"/>
      <c r="M59" s="142"/>
      <c r="N59" s="142">
        <f t="shared" si="10"/>
        <v>0</v>
      </c>
      <c r="O59" s="142"/>
      <c r="P59" s="142"/>
      <c r="Q59" s="142"/>
      <c r="R59" s="142"/>
      <c r="S59" s="142"/>
      <c r="T59" s="103"/>
      <c r="U59" s="101"/>
      <c r="V59" s="168"/>
      <c r="W59" s="101"/>
      <c r="X59" s="169"/>
      <c r="Y59" s="170" t="s">
        <v>177</v>
      </c>
      <c r="Z59" s="190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3"/>
      <c r="AM59" s="174"/>
      <c r="AN59" s="151"/>
      <c r="AO59" s="175"/>
      <c r="AP59" s="20" t="str">
        <f>W59</f>
        <v/>
      </c>
      <c r="AQ59" s="20" t="str">
        <f t="shared" si="80"/>
        <v/>
      </c>
      <c r="AR59" s="111"/>
      <c r="AS59" s="111"/>
      <c r="AT59" s="111"/>
      <c r="AU59" s="111"/>
      <c r="AV59" s="20">
        <f t="shared" si="19"/>
        <v>0</v>
      </c>
      <c r="AW59" s="111"/>
      <c r="AX59" s="111"/>
      <c r="AY59" s="111"/>
      <c r="AZ59" s="111"/>
    </row>
    <row r="60" ht="99.75" customHeight="1">
      <c r="A60" s="20"/>
      <c r="B60" s="112" t="s">
        <v>25</v>
      </c>
      <c r="C60" s="113"/>
      <c r="D60" s="114" t="s">
        <v>178</v>
      </c>
      <c r="E60" s="115">
        <v>5.0</v>
      </c>
      <c r="F60" s="115">
        <f t="shared" ref="F60:F74" si="81">SUM(Z60:AL60)*E60</f>
        <v>0</v>
      </c>
      <c r="G60" s="115">
        <f t="shared" ref="G60:G74" si="82">Z60*W60</f>
        <v>0</v>
      </c>
      <c r="H60" s="115">
        <f t="shared" ref="H60:H74" si="83">AA60*W60</f>
        <v>0</v>
      </c>
      <c r="I60" s="115">
        <f t="shared" ref="I60:I74" si="84">AB60*W60</f>
        <v>0</v>
      </c>
      <c r="J60" s="115">
        <f t="shared" ref="J60:J74" si="85">AC60*W60</f>
        <v>0</v>
      </c>
      <c r="K60" s="115">
        <f t="shared" ref="K60:K74" si="86">AD60*W60</f>
        <v>0</v>
      </c>
      <c r="L60" s="115">
        <f t="shared" ref="L60:L74" si="87">AE60*W60</f>
        <v>0</v>
      </c>
      <c r="M60" s="115">
        <f t="shared" ref="M60:M74" si="88">AF60*W60</f>
        <v>0</v>
      </c>
      <c r="N60" s="115">
        <f t="shared" si="10"/>
        <v>0</v>
      </c>
      <c r="O60" s="115">
        <f t="shared" ref="O60:O74" si="89">AH60*W60</f>
        <v>0</v>
      </c>
      <c r="P60" s="115">
        <f t="shared" ref="P60:P74" si="90">AI60*W60</f>
        <v>0</v>
      </c>
      <c r="Q60" s="115">
        <f t="shared" ref="Q60:Q74" si="91">AJ60*W60</f>
        <v>0</v>
      </c>
      <c r="R60" s="115">
        <f t="shared" ref="R60:R74" si="92">AK60*W60</f>
        <v>0</v>
      </c>
      <c r="S60" s="115">
        <f t="shared" ref="S60:S74" si="93">AL60*W60</f>
        <v>0</v>
      </c>
      <c r="T60" s="115">
        <v>1.0</v>
      </c>
      <c r="U60" s="114" t="s">
        <v>91</v>
      </c>
      <c r="V60" s="116" t="s">
        <v>179</v>
      </c>
      <c r="W60" s="114">
        <v>1.0</v>
      </c>
      <c r="X60" s="114">
        <v>0.0</v>
      </c>
      <c r="Y60" s="117">
        <v>156.0</v>
      </c>
      <c r="Z60" s="118"/>
      <c r="AA60" s="119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1"/>
      <c r="AM60" s="122">
        <f t="shared" ref="AM60:AM74" si="94">Y60*Z60+Y60*AA60+Y60*AB60+Y60*AC60+Y60*AD60+Y60*AE60+Y60*AF60+Y60*AH60+Y60*AI60+Y60*AJ60+Y60*AK60+Y60*AL60+Y60*AG60</f>
        <v>0</v>
      </c>
      <c r="AN60" s="123" t="str">
        <f t="shared" ref="AN60:AN74" si="95">IF(SUM(Z60:AL60)&gt;0,"Yes","No")</f>
        <v>No</v>
      </c>
      <c r="AO60" s="124" t="str">
        <f t="shared" ref="AO60:AO74" si="96">IF(B60="New","Yes","No")</f>
        <v>Yes</v>
      </c>
      <c r="AP60" s="20"/>
      <c r="AQ60" s="20"/>
      <c r="AR60" s="111"/>
      <c r="AS60" s="111"/>
      <c r="AT60" s="111"/>
      <c r="AU60" s="111"/>
      <c r="AV60" s="20">
        <f t="shared" si="19"/>
        <v>0</v>
      </c>
      <c r="AW60" s="111"/>
      <c r="AX60" s="111"/>
      <c r="AY60" s="125">
        <v>1.0</v>
      </c>
      <c r="AZ60" s="126">
        <f t="shared" ref="AZ60:AZ74" si="97">AY60*SUM(Z60:AL60)</f>
        <v>0</v>
      </c>
    </row>
    <row r="61" ht="99.75" customHeight="1">
      <c r="A61" s="20"/>
      <c r="B61" s="127" t="s">
        <v>25</v>
      </c>
      <c r="C61" s="20"/>
      <c r="D61" s="128" t="s">
        <v>180</v>
      </c>
      <c r="E61" s="129">
        <v>5.6</v>
      </c>
      <c r="F61" s="129">
        <f t="shared" si="81"/>
        <v>0</v>
      </c>
      <c r="G61" s="129">
        <f t="shared" si="82"/>
        <v>0</v>
      </c>
      <c r="H61" s="129">
        <f t="shared" si="83"/>
        <v>0</v>
      </c>
      <c r="I61" s="129">
        <f t="shared" si="84"/>
        <v>0</v>
      </c>
      <c r="J61" s="129">
        <f t="shared" si="85"/>
        <v>0</v>
      </c>
      <c r="K61" s="129">
        <f t="shared" si="86"/>
        <v>0</v>
      </c>
      <c r="L61" s="129">
        <f t="shared" si="87"/>
        <v>0</v>
      </c>
      <c r="M61" s="129">
        <f t="shared" si="88"/>
        <v>0</v>
      </c>
      <c r="N61" s="129">
        <f t="shared" si="10"/>
        <v>0</v>
      </c>
      <c r="O61" s="129">
        <f t="shared" si="89"/>
        <v>0</v>
      </c>
      <c r="P61" s="129">
        <f t="shared" si="90"/>
        <v>0</v>
      </c>
      <c r="Q61" s="129">
        <f t="shared" si="91"/>
        <v>0</v>
      </c>
      <c r="R61" s="129">
        <f t="shared" si="92"/>
        <v>0</v>
      </c>
      <c r="S61" s="129">
        <f t="shared" si="93"/>
        <v>0</v>
      </c>
      <c r="T61" s="129">
        <v>1.0</v>
      </c>
      <c r="U61" s="128" t="s">
        <v>91</v>
      </c>
      <c r="V61" s="130" t="s">
        <v>92</v>
      </c>
      <c r="W61" s="128">
        <v>1.0</v>
      </c>
      <c r="X61" s="128">
        <v>0.0</v>
      </c>
      <c r="Y61" s="131">
        <v>166.4</v>
      </c>
      <c r="Z61" s="132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4"/>
      <c r="AM61" s="135">
        <f t="shared" si="94"/>
        <v>0</v>
      </c>
      <c r="AN61" s="136" t="str">
        <f t="shared" si="95"/>
        <v>No</v>
      </c>
      <c r="AO61" s="137" t="str">
        <f t="shared" si="96"/>
        <v>Yes</v>
      </c>
      <c r="AP61" s="20"/>
      <c r="AQ61" s="20"/>
      <c r="AR61" s="20"/>
      <c r="AS61" s="20"/>
      <c r="AT61" s="20"/>
      <c r="AU61" s="20"/>
      <c r="AV61" s="20">
        <f t="shared" si="19"/>
        <v>0</v>
      </c>
      <c r="AW61" s="20"/>
      <c r="AX61" s="20"/>
      <c r="AY61" s="138">
        <v>1.0</v>
      </c>
      <c r="AZ61" s="139">
        <f t="shared" si="97"/>
        <v>0</v>
      </c>
    </row>
    <row r="62" ht="99.75" customHeight="1">
      <c r="A62" s="20"/>
      <c r="B62" s="140" t="s">
        <v>25</v>
      </c>
      <c r="C62" s="20"/>
      <c r="D62" s="141" t="s">
        <v>181</v>
      </c>
      <c r="E62" s="142">
        <v>1.15</v>
      </c>
      <c r="F62" s="142">
        <f t="shared" si="81"/>
        <v>0</v>
      </c>
      <c r="G62" s="142">
        <f t="shared" si="82"/>
        <v>0</v>
      </c>
      <c r="H62" s="142">
        <f t="shared" si="83"/>
        <v>0</v>
      </c>
      <c r="I62" s="142">
        <f t="shared" si="84"/>
        <v>0</v>
      </c>
      <c r="J62" s="142">
        <f t="shared" si="85"/>
        <v>0</v>
      </c>
      <c r="K62" s="142">
        <f t="shared" si="86"/>
        <v>0</v>
      </c>
      <c r="L62" s="142">
        <f t="shared" si="87"/>
        <v>0</v>
      </c>
      <c r="M62" s="142">
        <f t="shared" si="88"/>
        <v>0</v>
      </c>
      <c r="N62" s="142">
        <f t="shared" si="10"/>
        <v>0</v>
      </c>
      <c r="O62" s="142">
        <f t="shared" si="89"/>
        <v>0</v>
      </c>
      <c r="P62" s="142">
        <f t="shared" si="90"/>
        <v>0</v>
      </c>
      <c r="Q62" s="142">
        <f t="shared" si="91"/>
        <v>0</v>
      </c>
      <c r="R62" s="142">
        <f t="shared" si="92"/>
        <v>0</v>
      </c>
      <c r="S62" s="142">
        <f t="shared" si="93"/>
        <v>0</v>
      </c>
      <c r="T62" s="142">
        <v>1.0</v>
      </c>
      <c r="U62" s="141" t="s">
        <v>86</v>
      </c>
      <c r="V62" s="143" t="s">
        <v>182</v>
      </c>
      <c r="W62" s="141">
        <v>1.0</v>
      </c>
      <c r="X62" s="141">
        <v>0.0</v>
      </c>
      <c r="Y62" s="144">
        <v>104.0</v>
      </c>
      <c r="Z62" s="145"/>
      <c r="AA62" s="146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9"/>
      <c r="AM62" s="150">
        <f t="shared" si="94"/>
        <v>0</v>
      </c>
      <c r="AN62" s="151" t="str">
        <f t="shared" si="95"/>
        <v>No</v>
      </c>
      <c r="AO62" s="152" t="str">
        <f t="shared" si="96"/>
        <v>Yes</v>
      </c>
      <c r="AP62" s="20">
        <v>1.0</v>
      </c>
      <c r="AQ62" s="20"/>
      <c r="AR62" s="111"/>
      <c r="AS62" s="111">
        <v>100.0</v>
      </c>
      <c r="AT62" s="111">
        <v>250.0</v>
      </c>
      <c r="AU62" s="111">
        <v>10.0</v>
      </c>
      <c r="AV62" s="20">
        <f t="shared" si="19"/>
        <v>0</v>
      </c>
      <c r="AW62" s="111">
        <v>0.19797</v>
      </c>
      <c r="AX62" s="111"/>
      <c r="AY62" s="138">
        <v>1.0</v>
      </c>
      <c r="AZ62" s="139">
        <f t="shared" si="97"/>
        <v>0</v>
      </c>
    </row>
    <row r="63" ht="99.75" customHeight="1">
      <c r="A63" s="20"/>
      <c r="B63" s="127" t="s">
        <v>25</v>
      </c>
      <c r="C63" s="20"/>
      <c r="D63" s="128" t="s">
        <v>183</v>
      </c>
      <c r="E63" s="129">
        <v>1.25</v>
      </c>
      <c r="F63" s="129">
        <f t="shared" si="81"/>
        <v>0</v>
      </c>
      <c r="G63" s="129">
        <f t="shared" si="82"/>
        <v>0</v>
      </c>
      <c r="H63" s="129">
        <f t="shared" si="83"/>
        <v>0</v>
      </c>
      <c r="I63" s="129">
        <f t="shared" si="84"/>
        <v>0</v>
      </c>
      <c r="J63" s="129">
        <f t="shared" si="85"/>
        <v>0</v>
      </c>
      <c r="K63" s="129">
        <f t="shared" si="86"/>
        <v>0</v>
      </c>
      <c r="L63" s="129">
        <f t="shared" si="87"/>
        <v>0</v>
      </c>
      <c r="M63" s="129">
        <f t="shared" si="88"/>
        <v>0</v>
      </c>
      <c r="N63" s="129">
        <f t="shared" si="10"/>
        <v>0</v>
      </c>
      <c r="O63" s="129">
        <f t="shared" si="89"/>
        <v>0</v>
      </c>
      <c r="P63" s="129">
        <f t="shared" si="90"/>
        <v>0</v>
      </c>
      <c r="Q63" s="129">
        <f t="shared" si="91"/>
        <v>0</v>
      </c>
      <c r="R63" s="129">
        <f t="shared" si="92"/>
        <v>0</v>
      </c>
      <c r="S63" s="129">
        <f t="shared" si="93"/>
        <v>0</v>
      </c>
      <c r="T63" s="129">
        <v>1.0</v>
      </c>
      <c r="U63" s="128" t="s">
        <v>86</v>
      </c>
      <c r="V63" s="130" t="s">
        <v>184</v>
      </c>
      <c r="W63" s="128">
        <v>1.0</v>
      </c>
      <c r="X63" s="128">
        <v>0.0</v>
      </c>
      <c r="Y63" s="131">
        <v>104.0</v>
      </c>
      <c r="Z63" s="132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4"/>
      <c r="AM63" s="135">
        <f t="shared" si="94"/>
        <v>0</v>
      </c>
      <c r="AN63" s="136" t="str">
        <f t="shared" si="95"/>
        <v>No</v>
      </c>
      <c r="AO63" s="137" t="str">
        <f t="shared" si="96"/>
        <v>Yes</v>
      </c>
      <c r="AP63" s="20">
        <v>1.0</v>
      </c>
      <c r="AQ63" s="20"/>
      <c r="AR63" s="20"/>
      <c r="AS63" s="20">
        <v>120.0</v>
      </c>
      <c r="AT63" s="20">
        <v>300.0</v>
      </c>
      <c r="AU63" s="20">
        <v>15.0</v>
      </c>
      <c r="AV63" s="20">
        <f t="shared" si="19"/>
        <v>0</v>
      </c>
      <c r="AW63" s="20">
        <v>0.39567</v>
      </c>
      <c r="AX63" s="20"/>
      <c r="AY63" s="138">
        <v>1.0</v>
      </c>
      <c r="AZ63" s="139">
        <f t="shared" si="97"/>
        <v>0</v>
      </c>
    </row>
    <row r="64" ht="99.75" customHeight="1">
      <c r="A64" s="20"/>
      <c r="B64" s="140" t="s">
        <v>25</v>
      </c>
      <c r="C64" s="20"/>
      <c r="D64" s="141" t="s">
        <v>185</v>
      </c>
      <c r="E64" s="142">
        <v>26.0</v>
      </c>
      <c r="F64" s="142">
        <f t="shared" si="81"/>
        <v>0</v>
      </c>
      <c r="G64" s="142">
        <f t="shared" si="82"/>
        <v>0</v>
      </c>
      <c r="H64" s="142">
        <f t="shared" si="83"/>
        <v>0</v>
      </c>
      <c r="I64" s="142">
        <f t="shared" si="84"/>
        <v>0</v>
      </c>
      <c r="J64" s="142">
        <f t="shared" si="85"/>
        <v>0</v>
      </c>
      <c r="K64" s="142">
        <f t="shared" si="86"/>
        <v>0</v>
      </c>
      <c r="L64" s="142">
        <f t="shared" si="87"/>
        <v>0</v>
      </c>
      <c r="M64" s="142">
        <f t="shared" si="88"/>
        <v>0</v>
      </c>
      <c r="N64" s="142">
        <f t="shared" si="10"/>
        <v>0</v>
      </c>
      <c r="O64" s="142">
        <f t="shared" si="89"/>
        <v>0</v>
      </c>
      <c r="P64" s="142">
        <f t="shared" si="90"/>
        <v>0</v>
      </c>
      <c r="Q64" s="142">
        <f t="shared" si="91"/>
        <v>0</v>
      </c>
      <c r="R64" s="142">
        <f t="shared" si="92"/>
        <v>0</v>
      </c>
      <c r="S64" s="142">
        <f t="shared" si="93"/>
        <v>0</v>
      </c>
      <c r="T64" s="142">
        <v>1.0</v>
      </c>
      <c r="U64" s="141" t="s">
        <v>77</v>
      </c>
      <c r="V64" s="143" t="s">
        <v>186</v>
      </c>
      <c r="W64" s="141">
        <v>1.0</v>
      </c>
      <c r="X64" s="141">
        <v>0.0</v>
      </c>
      <c r="Y64" s="144">
        <v>499.2</v>
      </c>
      <c r="Z64" s="145"/>
      <c r="AA64" s="146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9"/>
      <c r="AM64" s="150">
        <f t="shared" si="94"/>
        <v>0</v>
      </c>
      <c r="AN64" s="151" t="str">
        <f t="shared" si="95"/>
        <v>No</v>
      </c>
      <c r="AO64" s="152" t="str">
        <f t="shared" si="96"/>
        <v>Yes</v>
      </c>
      <c r="AP64" s="20"/>
      <c r="AQ64" s="20"/>
      <c r="AR64" s="111"/>
      <c r="AS64" s="111"/>
      <c r="AT64" s="111"/>
      <c r="AU64" s="111"/>
      <c r="AV64" s="20">
        <f t="shared" si="19"/>
        <v>0</v>
      </c>
      <c r="AW64" s="111"/>
      <c r="AX64" s="111"/>
      <c r="AY64" s="138">
        <v>1.0</v>
      </c>
      <c r="AZ64" s="139">
        <f t="shared" si="97"/>
        <v>0</v>
      </c>
    </row>
    <row r="65" ht="99.75" customHeight="1">
      <c r="A65" s="20"/>
      <c r="B65" s="127" t="s">
        <v>25</v>
      </c>
      <c r="C65" s="20"/>
      <c r="D65" s="128" t="s">
        <v>187</v>
      </c>
      <c r="E65" s="129">
        <v>30.0</v>
      </c>
      <c r="F65" s="129">
        <f t="shared" si="81"/>
        <v>0</v>
      </c>
      <c r="G65" s="129">
        <f t="shared" si="82"/>
        <v>0</v>
      </c>
      <c r="H65" s="129">
        <f t="shared" si="83"/>
        <v>0</v>
      </c>
      <c r="I65" s="129">
        <f t="shared" si="84"/>
        <v>0</v>
      </c>
      <c r="J65" s="129">
        <f t="shared" si="85"/>
        <v>0</v>
      </c>
      <c r="K65" s="129">
        <f t="shared" si="86"/>
        <v>0</v>
      </c>
      <c r="L65" s="129">
        <f t="shared" si="87"/>
        <v>0</v>
      </c>
      <c r="M65" s="129">
        <f t="shared" si="88"/>
        <v>0</v>
      </c>
      <c r="N65" s="129">
        <f t="shared" si="10"/>
        <v>0</v>
      </c>
      <c r="O65" s="129">
        <f t="shared" si="89"/>
        <v>0</v>
      </c>
      <c r="P65" s="129">
        <f t="shared" si="90"/>
        <v>0</v>
      </c>
      <c r="Q65" s="129">
        <f t="shared" si="91"/>
        <v>0</v>
      </c>
      <c r="R65" s="129">
        <f t="shared" si="92"/>
        <v>0</v>
      </c>
      <c r="S65" s="129">
        <f t="shared" si="93"/>
        <v>0</v>
      </c>
      <c r="T65" s="129">
        <v>1.0</v>
      </c>
      <c r="U65" s="128" t="s">
        <v>77</v>
      </c>
      <c r="V65" s="130" t="s">
        <v>188</v>
      </c>
      <c r="W65" s="128">
        <v>1.0</v>
      </c>
      <c r="X65" s="128">
        <v>0.0</v>
      </c>
      <c r="Y65" s="131">
        <v>499.2</v>
      </c>
      <c r="Z65" s="132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4"/>
      <c r="AM65" s="135">
        <f t="shared" si="94"/>
        <v>0</v>
      </c>
      <c r="AN65" s="136" t="str">
        <f t="shared" si="95"/>
        <v>No</v>
      </c>
      <c r="AO65" s="137" t="str">
        <f t="shared" si="96"/>
        <v>Yes</v>
      </c>
      <c r="AP65" s="20"/>
      <c r="AQ65" s="20"/>
      <c r="AR65" s="20"/>
      <c r="AS65" s="20"/>
      <c r="AT65" s="20"/>
      <c r="AU65" s="20"/>
      <c r="AV65" s="20">
        <f t="shared" si="19"/>
        <v>0</v>
      </c>
      <c r="AW65" s="20"/>
      <c r="AX65" s="20"/>
      <c r="AY65" s="138">
        <v>1.0</v>
      </c>
      <c r="AZ65" s="139">
        <f t="shared" si="97"/>
        <v>0</v>
      </c>
    </row>
    <row r="66" ht="99.75" customHeight="1">
      <c r="A66" s="20"/>
      <c r="B66" s="140"/>
      <c r="C66" s="20"/>
      <c r="D66" s="141" t="s">
        <v>189</v>
      </c>
      <c r="E66" s="142">
        <v>2.17</v>
      </c>
      <c r="F66" s="142">
        <f t="shared" si="81"/>
        <v>0</v>
      </c>
      <c r="G66" s="142">
        <f t="shared" si="82"/>
        <v>0</v>
      </c>
      <c r="H66" s="142">
        <f t="shared" si="83"/>
        <v>0</v>
      </c>
      <c r="I66" s="142">
        <f t="shared" si="84"/>
        <v>0</v>
      </c>
      <c r="J66" s="142">
        <f t="shared" si="85"/>
        <v>0</v>
      </c>
      <c r="K66" s="142">
        <f t="shared" si="86"/>
        <v>0</v>
      </c>
      <c r="L66" s="142">
        <f t="shared" si="87"/>
        <v>0</v>
      </c>
      <c r="M66" s="142">
        <f t="shared" si="88"/>
        <v>0</v>
      </c>
      <c r="N66" s="142">
        <f t="shared" si="10"/>
        <v>0</v>
      </c>
      <c r="O66" s="142">
        <f t="shared" si="89"/>
        <v>0</v>
      </c>
      <c r="P66" s="142">
        <f t="shared" si="90"/>
        <v>0</v>
      </c>
      <c r="Q66" s="142">
        <f t="shared" si="91"/>
        <v>0</v>
      </c>
      <c r="R66" s="142">
        <f t="shared" si="92"/>
        <v>0</v>
      </c>
      <c r="S66" s="142">
        <f t="shared" si="93"/>
        <v>0</v>
      </c>
      <c r="T66" s="142">
        <v>1.0</v>
      </c>
      <c r="U66" s="141" t="s">
        <v>86</v>
      </c>
      <c r="V66" s="143" t="s">
        <v>190</v>
      </c>
      <c r="W66" s="141">
        <v>1.0</v>
      </c>
      <c r="X66" s="141">
        <v>0.0</v>
      </c>
      <c r="Y66" s="144">
        <v>104.0</v>
      </c>
      <c r="Z66" s="145"/>
      <c r="AA66" s="146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9"/>
      <c r="AM66" s="150">
        <f t="shared" si="94"/>
        <v>0</v>
      </c>
      <c r="AN66" s="151" t="str">
        <f t="shared" si="95"/>
        <v>No</v>
      </c>
      <c r="AO66" s="152" t="str">
        <f t="shared" si="96"/>
        <v>No</v>
      </c>
      <c r="AP66" s="20">
        <v>1.0</v>
      </c>
      <c r="AQ66" s="20"/>
      <c r="AR66" s="111"/>
      <c r="AS66" s="111">
        <v>100.0</v>
      </c>
      <c r="AT66" s="111">
        <v>250.0</v>
      </c>
      <c r="AU66" s="111">
        <v>10.0</v>
      </c>
      <c r="AV66" s="20">
        <f t="shared" si="19"/>
        <v>0</v>
      </c>
      <c r="AW66" s="111">
        <v>0.19797</v>
      </c>
      <c r="AX66" s="111"/>
      <c r="AY66" s="138">
        <v>1.0</v>
      </c>
      <c r="AZ66" s="139">
        <f t="shared" si="97"/>
        <v>0</v>
      </c>
    </row>
    <row r="67" ht="99.75" customHeight="1">
      <c r="A67" s="20"/>
      <c r="B67" s="153"/>
      <c r="C67" s="20"/>
      <c r="D67" s="128" t="s">
        <v>191</v>
      </c>
      <c r="E67" s="129">
        <v>4.5</v>
      </c>
      <c r="F67" s="129">
        <f t="shared" si="81"/>
        <v>0</v>
      </c>
      <c r="G67" s="129">
        <f t="shared" si="82"/>
        <v>0</v>
      </c>
      <c r="H67" s="129">
        <f t="shared" si="83"/>
        <v>0</v>
      </c>
      <c r="I67" s="129">
        <f t="shared" si="84"/>
        <v>0</v>
      </c>
      <c r="J67" s="129">
        <f t="shared" si="85"/>
        <v>0</v>
      </c>
      <c r="K67" s="129">
        <f t="shared" si="86"/>
        <v>0</v>
      </c>
      <c r="L67" s="129">
        <f t="shared" si="87"/>
        <v>0</v>
      </c>
      <c r="M67" s="129">
        <f t="shared" si="88"/>
        <v>0</v>
      </c>
      <c r="N67" s="129">
        <f t="shared" si="10"/>
        <v>0</v>
      </c>
      <c r="O67" s="129">
        <f t="shared" si="89"/>
        <v>0</v>
      </c>
      <c r="P67" s="129">
        <f t="shared" si="90"/>
        <v>0</v>
      </c>
      <c r="Q67" s="129">
        <f t="shared" si="91"/>
        <v>0</v>
      </c>
      <c r="R67" s="129">
        <f t="shared" si="92"/>
        <v>0</v>
      </c>
      <c r="S67" s="129">
        <f t="shared" si="93"/>
        <v>0</v>
      </c>
      <c r="T67" s="129">
        <v>1.0</v>
      </c>
      <c r="U67" s="128" t="s">
        <v>91</v>
      </c>
      <c r="V67" s="130" t="s">
        <v>192</v>
      </c>
      <c r="W67" s="128">
        <v>1.0</v>
      </c>
      <c r="X67" s="128">
        <v>0.0</v>
      </c>
      <c r="Y67" s="131">
        <v>130.0</v>
      </c>
      <c r="Z67" s="132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4"/>
      <c r="AM67" s="135">
        <f t="shared" si="94"/>
        <v>0</v>
      </c>
      <c r="AN67" s="136" t="str">
        <f t="shared" si="95"/>
        <v>No</v>
      </c>
      <c r="AO67" s="137" t="str">
        <f t="shared" si="96"/>
        <v>No</v>
      </c>
      <c r="AP67" s="20">
        <v>1.0</v>
      </c>
      <c r="AQ67" s="20"/>
      <c r="AR67" s="20"/>
      <c r="AS67" s="20">
        <v>120.0</v>
      </c>
      <c r="AT67" s="20">
        <v>300.0</v>
      </c>
      <c r="AU67" s="20">
        <v>15.0</v>
      </c>
      <c r="AV67" s="20">
        <f t="shared" si="19"/>
        <v>0</v>
      </c>
      <c r="AW67" s="20">
        <v>0.39567</v>
      </c>
      <c r="AX67" s="20"/>
      <c r="AY67" s="138">
        <v>1.0</v>
      </c>
      <c r="AZ67" s="139">
        <f t="shared" si="97"/>
        <v>0</v>
      </c>
    </row>
    <row r="68" ht="99.75" customHeight="1">
      <c r="A68" s="20"/>
      <c r="B68" s="140"/>
      <c r="C68" s="20"/>
      <c r="D68" s="141" t="s">
        <v>193</v>
      </c>
      <c r="E68" s="142">
        <v>7.5</v>
      </c>
      <c r="F68" s="142">
        <f t="shared" si="81"/>
        <v>0</v>
      </c>
      <c r="G68" s="142">
        <f t="shared" si="82"/>
        <v>0</v>
      </c>
      <c r="H68" s="142">
        <f t="shared" si="83"/>
        <v>0</v>
      </c>
      <c r="I68" s="142">
        <f t="shared" si="84"/>
        <v>0</v>
      </c>
      <c r="J68" s="142">
        <f t="shared" si="85"/>
        <v>0</v>
      </c>
      <c r="K68" s="142">
        <f t="shared" si="86"/>
        <v>0</v>
      </c>
      <c r="L68" s="142">
        <f t="shared" si="87"/>
        <v>0</v>
      </c>
      <c r="M68" s="142">
        <f t="shared" si="88"/>
        <v>0</v>
      </c>
      <c r="N68" s="142">
        <f t="shared" si="10"/>
        <v>0</v>
      </c>
      <c r="O68" s="142">
        <f t="shared" si="89"/>
        <v>0</v>
      </c>
      <c r="P68" s="142">
        <f t="shared" si="90"/>
        <v>0</v>
      </c>
      <c r="Q68" s="142">
        <f t="shared" si="91"/>
        <v>0</v>
      </c>
      <c r="R68" s="142">
        <f t="shared" si="92"/>
        <v>0</v>
      </c>
      <c r="S68" s="142">
        <f t="shared" si="93"/>
        <v>0</v>
      </c>
      <c r="T68" s="142">
        <v>1.0</v>
      </c>
      <c r="U68" s="141" t="s">
        <v>94</v>
      </c>
      <c r="V68" s="143" t="s">
        <v>194</v>
      </c>
      <c r="W68" s="141">
        <v>1.0</v>
      </c>
      <c r="X68" s="141">
        <v>9.0</v>
      </c>
      <c r="Y68" s="144">
        <v>187.2</v>
      </c>
      <c r="Z68" s="145"/>
      <c r="AA68" s="146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9"/>
      <c r="AM68" s="150">
        <f t="shared" si="94"/>
        <v>0</v>
      </c>
      <c r="AN68" s="151" t="str">
        <f t="shared" si="95"/>
        <v>No</v>
      </c>
      <c r="AO68" s="152" t="str">
        <f t="shared" si="96"/>
        <v>No</v>
      </c>
      <c r="AP68" s="20"/>
      <c r="AQ68" s="20">
        <v>1.0</v>
      </c>
      <c r="AR68" s="111"/>
      <c r="AS68" s="111">
        <v>150.0</v>
      </c>
      <c r="AT68" s="111">
        <v>350.0</v>
      </c>
      <c r="AU68" s="111">
        <v>20.0</v>
      </c>
      <c r="AV68" s="20">
        <f t="shared" si="19"/>
        <v>0</v>
      </c>
      <c r="AW68" s="111">
        <v>0.75885</v>
      </c>
      <c r="AX68" s="111"/>
      <c r="AY68" s="138">
        <v>1.0</v>
      </c>
      <c r="AZ68" s="139">
        <f t="shared" si="97"/>
        <v>0</v>
      </c>
    </row>
    <row r="69" ht="99.75" customHeight="1">
      <c r="A69" s="20"/>
      <c r="B69" s="153"/>
      <c r="C69" s="20"/>
      <c r="D69" s="128" t="s">
        <v>195</v>
      </c>
      <c r="E69" s="129">
        <v>11.0</v>
      </c>
      <c r="F69" s="129">
        <f t="shared" si="81"/>
        <v>0</v>
      </c>
      <c r="G69" s="129">
        <f t="shared" si="82"/>
        <v>0</v>
      </c>
      <c r="H69" s="129">
        <f t="shared" si="83"/>
        <v>0</v>
      </c>
      <c r="I69" s="129">
        <f t="shared" si="84"/>
        <v>0</v>
      </c>
      <c r="J69" s="129">
        <f t="shared" si="85"/>
        <v>0</v>
      </c>
      <c r="K69" s="129">
        <f t="shared" si="86"/>
        <v>0</v>
      </c>
      <c r="L69" s="129">
        <f t="shared" si="87"/>
        <v>0</v>
      </c>
      <c r="M69" s="129">
        <f t="shared" si="88"/>
        <v>0</v>
      </c>
      <c r="N69" s="129">
        <f t="shared" si="10"/>
        <v>0</v>
      </c>
      <c r="O69" s="129">
        <f t="shared" si="89"/>
        <v>0</v>
      </c>
      <c r="P69" s="129">
        <f t="shared" si="90"/>
        <v>0</v>
      </c>
      <c r="Q69" s="129">
        <f t="shared" si="91"/>
        <v>0</v>
      </c>
      <c r="R69" s="129">
        <f t="shared" si="92"/>
        <v>0</v>
      </c>
      <c r="S69" s="129">
        <f t="shared" si="93"/>
        <v>0</v>
      </c>
      <c r="T69" s="129">
        <v>1.0</v>
      </c>
      <c r="U69" s="128" t="s">
        <v>94</v>
      </c>
      <c r="V69" s="130" t="s">
        <v>196</v>
      </c>
      <c r="W69" s="128">
        <v>1.0</v>
      </c>
      <c r="X69" s="128">
        <v>15.0</v>
      </c>
      <c r="Y69" s="131">
        <v>265.2</v>
      </c>
      <c r="Z69" s="132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4"/>
      <c r="AM69" s="135">
        <f t="shared" si="94"/>
        <v>0</v>
      </c>
      <c r="AN69" s="136" t="str">
        <f t="shared" si="95"/>
        <v>No</v>
      </c>
      <c r="AO69" s="137" t="str">
        <f t="shared" si="96"/>
        <v>No</v>
      </c>
      <c r="AP69" s="20"/>
      <c r="AQ69" s="20">
        <v>1.0</v>
      </c>
      <c r="AR69" s="20"/>
      <c r="AS69" s="20">
        <v>180.0</v>
      </c>
      <c r="AT69" s="20">
        <v>450.0</v>
      </c>
      <c r="AU69" s="20">
        <v>25.0</v>
      </c>
      <c r="AV69" s="20">
        <f t="shared" si="19"/>
        <v>0</v>
      </c>
      <c r="AW69" s="20">
        <v>1.1112</v>
      </c>
      <c r="AX69" s="20"/>
      <c r="AY69" s="138">
        <v>1.0</v>
      </c>
      <c r="AZ69" s="139">
        <f t="shared" si="97"/>
        <v>0</v>
      </c>
    </row>
    <row r="70" ht="99.75" customHeight="1">
      <c r="A70" s="20"/>
      <c r="B70" s="140"/>
      <c r="C70" s="20"/>
      <c r="D70" s="141" t="s">
        <v>197</v>
      </c>
      <c r="E70" s="142">
        <v>17.5</v>
      </c>
      <c r="F70" s="142">
        <f t="shared" si="81"/>
        <v>0</v>
      </c>
      <c r="G70" s="142">
        <f t="shared" si="82"/>
        <v>0</v>
      </c>
      <c r="H70" s="142">
        <f t="shared" si="83"/>
        <v>0</v>
      </c>
      <c r="I70" s="142">
        <f t="shared" si="84"/>
        <v>0</v>
      </c>
      <c r="J70" s="142">
        <f t="shared" si="85"/>
        <v>0</v>
      </c>
      <c r="K70" s="142">
        <f t="shared" si="86"/>
        <v>0</v>
      </c>
      <c r="L70" s="142">
        <f t="shared" si="87"/>
        <v>0</v>
      </c>
      <c r="M70" s="142">
        <f t="shared" si="88"/>
        <v>0</v>
      </c>
      <c r="N70" s="142">
        <f t="shared" si="10"/>
        <v>0</v>
      </c>
      <c r="O70" s="142">
        <f t="shared" si="89"/>
        <v>0</v>
      </c>
      <c r="P70" s="142">
        <f t="shared" si="90"/>
        <v>0</v>
      </c>
      <c r="Q70" s="142">
        <f t="shared" si="91"/>
        <v>0</v>
      </c>
      <c r="R70" s="142">
        <f t="shared" si="92"/>
        <v>0</v>
      </c>
      <c r="S70" s="142">
        <f t="shared" si="93"/>
        <v>0</v>
      </c>
      <c r="T70" s="142">
        <v>1.0</v>
      </c>
      <c r="U70" s="141" t="s">
        <v>77</v>
      </c>
      <c r="V70" s="143" t="s">
        <v>198</v>
      </c>
      <c r="W70" s="141">
        <v>1.0</v>
      </c>
      <c r="X70" s="141">
        <v>15.0</v>
      </c>
      <c r="Y70" s="144">
        <v>353.6</v>
      </c>
      <c r="Z70" s="145"/>
      <c r="AA70" s="146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9"/>
      <c r="AM70" s="150">
        <f t="shared" si="94"/>
        <v>0</v>
      </c>
      <c r="AN70" s="151" t="str">
        <f t="shared" si="95"/>
        <v>No</v>
      </c>
      <c r="AO70" s="152" t="str">
        <f t="shared" si="96"/>
        <v>No</v>
      </c>
      <c r="AP70" s="20"/>
      <c r="AQ70" s="20">
        <v>1.0</v>
      </c>
      <c r="AR70" s="111"/>
      <c r="AS70" s="111">
        <v>200.0</v>
      </c>
      <c r="AT70" s="111">
        <v>500.0</v>
      </c>
      <c r="AU70" s="111">
        <v>30.0</v>
      </c>
      <c r="AV70" s="20">
        <f t="shared" si="19"/>
        <v>0</v>
      </c>
      <c r="AW70" s="111">
        <v>1.60467</v>
      </c>
      <c r="AX70" s="111"/>
      <c r="AY70" s="138">
        <v>1.0</v>
      </c>
      <c r="AZ70" s="139">
        <f t="shared" si="97"/>
        <v>0</v>
      </c>
    </row>
    <row r="71" ht="99.75" customHeight="1">
      <c r="A71" s="20"/>
      <c r="B71" s="153"/>
      <c r="C71" s="20"/>
      <c r="D71" s="128" t="s">
        <v>199</v>
      </c>
      <c r="E71" s="129">
        <v>7.0</v>
      </c>
      <c r="F71" s="129">
        <f t="shared" si="81"/>
        <v>0</v>
      </c>
      <c r="G71" s="129">
        <f t="shared" si="82"/>
        <v>0</v>
      </c>
      <c r="H71" s="129">
        <f t="shared" si="83"/>
        <v>0</v>
      </c>
      <c r="I71" s="129">
        <f t="shared" si="84"/>
        <v>0</v>
      </c>
      <c r="J71" s="129">
        <f t="shared" si="85"/>
        <v>0</v>
      </c>
      <c r="K71" s="129">
        <f t="shared" si="86"/>
        <v>0</v>
      </c>
      <c r="L71" s="129">
        <f t="shared" si="87"/>
        <v>0</v>
      </c>
      <c r="M71" s="129">
        <f t="shared" si="88"/>
        <v>0</v>
      </c>
      <c r="N71" s="129">
        <f t="shared" si="10"/>
        <v>0</v>
      </c>
      <c r="O71" s="129">
        <f t="shared" si="89"/>
        <v>0</v>
      </c>
      <c r="P71" s="129">
        <f t="shared" si="90"/>
        <v>0</v>
      </c>
      <c r="Q71" s="129">
        <f t="shared" si="91"/>
        <v>0</v>
      </c>
      <c r="R71" s="129">
        <f t="shared" si="92"/>
        <v>0</v>
      </c>
      <c r="S71" s="129">
        <f t="shared" si="93"/>
        <v>0</v>
      </c>
      <c r="T71" s="129">
        <v>1.0</v>
      </c>
      <c r="U71" s="128" t="s">
        <v>91</v>
      </c>
      <c r="V71" s="130" t="s">
        <v>200</v>
      </c>
      <c r="W71" s="128">
        <v>1.0</v>
      </c>
      <c r="X71" s="128">
        <v>0.0</v>
      </c>
      <c r="Y71" s="131">
        <v>215.3</v>
      </c>
      <c r="Z71" s="132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4"/>
      <c r="AM71" s="135">
        <f t="shared" si="94"/>
        <v>0</v>
      </c>
      <c r="AN71" s="136" t="str">
        <f t="shared" si="95"/>
        <v>No</v>
      </c>
      <c r="AO71" s="137" t="str">
        <f t="shared" si="96"/>
        <v>No</v>
      </c>
      <c r="AP71" s="20"/>
      <c r="AQ71" s="20">
        <v>1.0</v>
      </c>
      <c r="AR71" s="20"/>
      <c r="AS71" s="20">
        <v>150.0</v>
      </c>
      <c r="AT71" s="20">
        <v>350.0</v>
      </c>
      <c r="AU71" s="20">
        <v>20.0</v>
      </c>
      <c r="AV71" s="20">
        <f t="shared" si="19"/>
        <v>0</v>
      </c>
      <c r="AW71" s="20">
        <v>1.41024</v>
      </c>
      <c r="AX71" s="20"/>
      <c r="AY71" s="138">
        <v>1.0</v>
      </c>
      <c r="AZ71" s="139">
        <f t="shared" si="97"/>
        <v>0</v>
      </c>
    </row>
    <row r="72" ht="99.75" customHeight="1">
      <c r="A72" s="20"/>
      <c r="B72" s="140"/>
      <c r="C72" s="20"/>
      <c r="D72" s="141" t="s">
        <v>201</v>
      </c>
      <c r="E72" s="142">
        <v>10.0</v>
      </c>
      <c r="F72" s="142">
        <f t="shared" si="81"/>
        <v>0</v>
      </c>
      <c r="G72" s="142">
        <f t="shared" si="82"/>
        <v>0</v>
      </c>
      <c r="H72" s="142">
        <f t="shared" si="83"/>
        <v>0</v>
      </c>
      <c r="I72" s="142">
        <f t="shared" si="84"/>
        <v>0</v>
      </c>
      <c r="J72" s="142">
        <f t="shared" si="85"/>
        <v>0</v>
      </c>
      <c r="K72" s="142">
        <f t="shared" si="86"/>
        <v>0</v>
      </c>
      <c r="L72" s="142">
        <f t="shared" si="87"/>
        <v>0</v>
      </c>
      <c r="M72" s="142">
        <f t="shared" si="88"/>
        <v>0</v>
      </c>
      <c r="N72" s="142">
        <f t="shared" si="10"/>
        <v>0</v>
      </c>
      <c r="O72" s="142">
        <f t="shared" si="89"/>
        <v>0</v>
      </c>
      <c r="P72" s="142">
        <f t="shared" si="90"/>
        <v>0</v>
      </c>
      <c r="Q72" s="142">
        <f t="shared" si="91"/>
        <v>0</v>
      </c>
      <c r="R72" s="142">
        <f t="shared" si="92"/>
        <v>0</v>
      </c>
      <c r="S72" s="142">
        <f t="shared" si="93"/>
        <v>0</v>
      </c>
      <c r="T72" s="142">
        <v>1.0</v>
      </c>
      <c r="U72" s="141" t="s">
        <v>94</v>
      </c>
      <c r="V72" s="143" t="s">
        <v>202</v>
      </c>
      <c r="W72" s="141">
        <v>1.0</v>
      </c>
      <c r="X72" s="141">
        <v>0.0</v>
      </c>
      <c r="Y72" s="144">
        <v>322.4</v>
      </c>
      <c r="Z72" s="145"/>
      <c r="AA72" s="146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9"/>
      <c r="AM72" s="150">
        <f t="shared" si="94"/>
        <v>0</v>
      </c>
      <c r="AN72" s="151" t="str">
        <f t="shared" si="95"/>
        <v>No</v>
      </c>
      <c r="AO72" s="152" t="str">
        <f t="shared" si="96"/>
        <v>No</v>
      </c>
      <c r="AP72" s="20"/>
      <c r="AQ72" s="20">
        <v>1.0</v>
      </c>
      <c r="AR72" s="111"/>
      <c r="AS72" s="111">
        <v>180.0</v>
      </c>
      <c r="AT72" s="111">
        <v>450.0</v>
      </c>
      <c r="AU72" s="111">
        <v>25.0</v>
      </c>
      <c r="AV72" s="20">
        <f t="shared" si="19"/>
        <v>0</v>
      </c>
      <c r="AW72" s="111">
        <v>0.98526</v>
      </c>
      <c r="AX72" s="111"/>
      <c r="AY72" s="138">
        <v>1.0</v>
      </c>
      <c r="AZ72" s="139">
        <f t="shared" si="97"/>
        <v>0</v>
      </c>
    </row>
    <row r="73" ht="99.75" customHeight="1">
      <c r="A73" s="20"/>
      <c r="B73" s="153"/>
      <c r="C73" s="20"/>
      <c r="D73" s="128" t="s">
        <v>203</v>
      </c>
      <c r="E73" s="129">
        <v>10.0</v>
      </c>
      <c r="F73" s="129">
        <f t="shared" si="81"/>
        <v>0</v>
      </c>
      <c r="G73" s="129">
        <f t="shared" si="82"/>
        <v>0</v>
      </c>
      <c r="H73" s="129">
        <f t="shared" si="83"/>
        <v>0</v>
      </c>
      <c r="I73" s="129">
        <f t="shared" si="84"/>
        <v>0</v>
      </c>
      <c r="J73" s="129">
        <f t="shared" si="85"/>
        <v>0</v>
      </c>
      <c r="K73" s="129">
        <f t="shared" si="86"/>
        <v>0</v>
      </c>
      <c r="L73" s="129">
        <f t="shared" si="87"/>
        <v>0</v>
      </c>
      <c r="M73" s="129">
        <f t="shared" si="88"/>
        <v>0</v>
      </c>
      <c r="N73" s="129">
        <f t="shared" si="10"/>
        <v>0</v>
      </c>
      <c r="O73" s="129">
        <f t="shared" si="89"/>
        <v>0</v>
      </c>
      <c r="P73" s="129">
        <f t="shared" si="90"/>
        <v>0</v>
      </c>
      <c r="Q73" s="129">
        <f t="shared" si="91"/>
        <v>0</v>
      </c>
      <c r="R73" s="129">
        <f t="shared" si="92"/>
        <v>0</v>
      </c>
      <c r="S73" s="129">
        <f t="shared" si="93"/>
        <v>0</v>
      </c>
      <c r="T73" s="129">
        <v>1.0</v>
      </c>
      <c r="U73" s="128" t="s">
        <v>94</v>
      </c>
      <c r="V73" s="130" t="s">
        <v>202</v>
      </c>
      <c r="W73" s="128">
        <v>1.0</v>
      </c>
      <c r="X73" s="128">
        <v>0.0</v>
      </c>
      <c r="Y73" s="131">
        <v>322.4</v>
      </c>
      <c r="Z73" s="132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4"/>
      <c r="AM73" s="135">
        <f t="shared" si="94"/>
        <v>0</v>
      </c>
      <c r="AN73" s="136" t="str">
        <f t="shared" si="95"/>
        <v>No</v>
      </c>
      <c r="AO73" s="137" t="str">
        <f t="shared" si="96"/>
        <v>No</v>
      </c>
      <c r="AP73" s="20"/>
      <c r="AQ73" s="20">
        <v>1.0</v>
      </c>
      <c r="AR73" s="20"/>
      <c r="AS73" s="20">
        <v>180.0</v>
      </c>
      <c r="AT73" s="20">
        <v>450.0</v>
      </c>
      <c r="AU73" s="20">
        <v>25.0</v>
      </c>
      <c r="AV73" s="20">
        <f t="shared" si="19"/>
        <v>0</v>
      </c>
      <c r="AW73" s="20">
        <v>1.02077</v>
      </c>
      <c r="AX73" s="20"/>
      <c r="AY73" s="138">
        <v>1.0</v>
      </c>
      <c r="AZ73" s="139">
        <f t="shared" si="97"/>
        <v>0</v>
      </c>
    </row>
    <row r="74" ht="99.75" customHeight="1">
      <c r="A74" s="20"/>
      <c r="B74" s="178"/>
      <c r="C74" s="18"/>
      <c r="D74" s="179" t="s">
        <v>204</v>
      </c>
      <c r="E74" s="180">
        <v>10.0</v>
      </c>
      <c r="F74" s="180">
        <f t="shared" si="81"/>
        <v>0</v>
      </c>
      <c r="G74" s="180">
        <f t="shared" si="82"/>
        <v>0</v>
      </c>
      <c r="H74" s="180">
        <f t="shared" si="83"/>
        <v>0</v>
      </c>
      <c r="I74" s="180">
        <f t="shared" si="84"/>
        <v>0</v>
      </c>
      <c r="J74" s="180">
        <f t="shared" si="85"/>
        <v>0</v>
      </c>
      <c r="K74" s="180">
        <f t="shared" si="86"/>
        <v>0</v>
      </c>
      <c r="L74" s="180">
        <f t="shared" si="87"/>
        <v>0</v>
      </c>
      <c r="M74" s="180">
        <f t="shared" si="88"/>
        <v>0</v>
      </c>
      <c r="N74" s="180">
        <f t="shared" si="10"/>
        <v>0</v>
      </c>
      <c r="O74" s="180">
        <f t="shared" si="89"/>
        <v>0</v>
      </c>
      <c r="P74" s="180">
        <f t="shared" si="90"/>
        <v>0</v>
      </c>
      <c r="Q74" s="180">
        <f t="shared" si="91"/>
        <v>0</v>
      </c>
      <c r="R74" s="180">
        <f t="shared" si="92"/>
        <v>0</v>
      </c>
      <c r="S74" s="180">
        <f t="shared" si="93"/>
        <v>0</v>
      </c>
      <c r="T74" s="180">
        <v>1.0</v>
      </c>
      <c r="U74" s="179" t="s">
        <v>94</v>
      </c>
      <c r="V74" s="181" t="s">
        <v>202</v>
      </c>
      <c r="W74" s="179">
        <v>1.0</v>
      </c>
      <c r="X74" s="179">
        <v>0.0</v>
      </c>
      <c r="Y74" s="182">
        <v>322.4</v>
      </c>
      <c r="Z74" s="183"/>
      <c r="AA74" s="184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6"/>
      <c r="AM74" s="187">
        <f t="shared" si="94"/>
        <v>0</v>
      </c>
      <c r="AN74" s="188" t="str">
        <f t="shared" si="95"/>
        <v>No</v>
      </c>
      <c r="AO74" s="189" t="str">
        <f t="shared" si="96"/>
        <v>No</v>
      </c>
      <c r="AP74" s="20"/>
      <c r="AQ74" s="20">
        <v>1.0</v>
      </c>
      <c r="AR74" s="111"/>
      <c r="AS74" s="111">
        <v>180.0</v>
      </c>
      <c r="AT74" s="111">
        <v>450.0</v>
      </c>
      <c r="AU74" s="111">
        <v>25.0</v>
      </c>
      <c r="AV74" s="20">
        <f t="shared" si="19"/>
        <v>0</v>
      </c>
      <c r="AW74" s="111">
        <v>0.90984</v>
      </c>
      <c r="AX74" s="111"/>
      <c r="AY74" s="166">
        <v>1.0</v>
      </c>
      <c r="AZ74" s="167">
        <f t="shared" si="97"/>
        <v>0</v>
      </c>
    </row>
    <row r="75" ht="49.5" customHeight="1">
      <c r="A75" s="20"/>
      <c r="B75" s="55"/>
      <c r="C75" s="100"/>
      <c r="D75" s="56"/>
      <c r="E75" s="103"/>
      <c r="F75" s="103"/>
      <c r="G75" s="142"/>
      <c r="H75" s="142"/>
      <c r="I75" s="142"/>
      <c r="J75" s="142"/>
      <c r="K75" s="142"/>
      <c r="L75" s="142"/>
      <c r="M75" s="142"/>
      <c r="N75" s="142">
        <f t="shared" si="10"/>
        <v>0</v>
      </c>
      <c r="O75" s="142"/>
      <c r="P75" s="142"/>
      <c r="Q75" s="142"/>
      <c r="R75" s="142"/>
      <c r="S75" s="142"/>
      <c r="T75" s="103"/>
      <c r="U75" s="101"/>
      <c r="V75" s="168"/>
      <c r="W75" s="101"/>
      <c r="X75" s="169"/>
      <c r="Y75" s="170" t="s">
        <v>205</v>
      </c>
      <c r="Z75" s="190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3"/>
      <c r="AM75" s="174"/>
      <c r="AN75" s="151"/>
      <c r="AO75" s="175"/>
      <c r="AP75" s="20" t="str">
        <f>W75</f>
        <v/>
      </c>
      <c r="AQ75" s="20" t="str">
        <f>W75</f>
        <v/>
      </c>
      <c r="AR75" s="111"/>
      <c r="AS75" s="111"/>
      <c r="AT75" s="111"/>
      <c r="AU75" s="111"/>
      <c r="AV75" s="20">
        <f t="shared" si="19"/>
        <v>0</v>
      </c>
      <c r="AW75" s="111"/>
      <c r="AX75" s="111"/>
      <c r="AY75" s="111"/>
      <c r="AZ75" s="111"/>
    </row>
    <row r="76" ht="99.75" customHeight="1">
      <c r="A76" s="20"/>
      <c r="B76" s="112" t="s">
        <v>25</v>
      </c>
      <c r="C76" s="113"/>
      <c r="D76" s="114" t="s">
        <v>206</v>
      </c>
      <c r="E76" s="115">
        <v>4.33</v>
      </c>
      <c r="F76" s="115">
        <f t="shared" ref="F76:F88" si="98">SUM(Z76:AL76)*E76</f>
        <v>0</v>
      </c>
      <c r="G76" s="115">
        <f t="shared" ref="G76:G88" si="99">Z76*W76</f>
        <v>0</v>
      </c>
      <c r="H76" s="115">
        <f t="shared" ref="H76:H88" si="100">AA76*W76</f>
        <v>0</v>
      </c>
      <c r="I76" s="115">
        <f t="shared" ref="I76:I88" si="101">AB76*W76</f>
        <v>0</v>
      </c>
      <c r="J76" s="115">
        <f t="shared" ref="J76:J88" si="102">AC76*W76</f>
        <v>0</v>
      </c>
      <c r="K76" s="115">
        <f t="shared" ref="K76:K88" si="103">AD76*W76</f>
        <v>0</v>
      </c>
      <c r="L76" s="115">
        <f t="shared" ref="L76:L88" si="104">AE76*W76</f>
        <v>0</v>
      </c>
      <c r="M76" s="115">
        <f t="shared" ref="M76:M88" si="105">AF76*W76</f>
        <v>0</v>
      </c>
      <c r="N76" s="115">
        <f t="shared" si="10"/>
        <v>0</v>
      </c>
      <c r="O76" s="115">
        <f t="shared" ref="O76:O88" si="106">AH76*W76</f>
        <v>0</v>
      </c>
      <c r="P76" s="115">
        <f t="shared" ref="P76:P88" si="107">AI76*W76</f>
        <v>0</v>
      </c>
      <c r="Q76" s="115">
        <f t="shared" ref="Q76:Q88" si="108">AJ76*W76</f>
        <v>0</v>
      </c>
      <c r="R76" s="115">
        <f t="shared" ref="R76:R88" si="109">AK76*W76</f>
        <v>0</v>
      </c>
      <c r="S76" s="115">
        <f t="shared" ref="S76:S88" si="110">AL76*W76</f>
        <v>0</v>
      </c>
      <c r="T76" s="115">
        <v>3.0</v>
      </c>
      <c r="U76" s="114" t="s">
        <v>86</v>
      </c>
      <c r="V76" s="116" t="s">
        <v>207</v>
      </c>
      <c r="W76" s="114">
        <v>3.0</v>
      </c>
      <c r="X76" s="114">
        <v>0.0</v>
      </c>
      <c r="Y76" s="117">
        <v>156.0</v>
      </c>
      <c r="Z76" s="118"/>
      <c r="AA76" s="119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1"/>
      <c r="AM76" s="122">
        <f t="shared" ref="AM76:AM88" si="111">Y76*Z76+Y76*AA76+Y76*AB76+Y76*AC76+Y76*AD76+Y76*AE76+Y76*AF76+Y76*AH76+Y76*AI76+Y76*AJ76+Y76*AK76+Y76*AL76+Y76*AG76</f>
        <v>0</v>
      </c>
      <c r="AN76" s="123" t="str">
        <f t="shared" ref="AN76:AN88" si="112">IF(SUM(Z76:AL76)&gt;0,"Yes","No")</f>
        <v>No</v>
      </c>
      <c r="AO76" s="124" t="str">
        <f t="shared" ref="AO76:AO88" si="113">IF(B76="New","Yes","No")</f>
        <v>Yes</v>
      </c>
      <c r="AP76" s="20"/>
      <c r="AQ76" s="20"/>
      <c r="AR76" s="111">
        <f t="shared" ref="AR76:AR89" si="114">W76</f>
        <v>3</v>
      </c>
      <c r="AS76" s="111"/>
      <c r="AT76" s="111"/>
      <c r="AU76" s="111"/>
      <c r="AV76" s="20">
        <f t="shared" si="19"/>
        <v>0</v>
      </c>
      <c r="AW76" s="111"/>
      <c r="AX76" s="111"/>
      <c r="AY76" s="125">
        <v>3.0</v>
      </c>
      <c r="AZ76" s="126">
        <f t="shared" ref="AZ76:AZ88" si="115">AY76*SUM(Z76:AL76)</f>
        <v>0</v>
      </c>
    </row>
    <row r="77" ht="99.75" customHeight="1">
      <c r="A77" s="20"/>
      <c r="B77" s="127" t="s">
        <v>25</v>
      </c>
      <c r="C77" s="20"/>
      <c r="D77" s="128" t="s">
        <v>208</v>
      </c>
      <c r="E77" s="129">
        <v>4.9</v>
      </c>
      <c r="F77" s="129">
        <f t="shared" si="98"/>
        <v>0</v>
      </c>
      <c r="G77" s="129">
        <f t="shared" si="99"/>
        <v>0</v>
      </c>
      <c r="H77" s="129">
        <f t="shared" si="100"/>
        <v>0</v>
      </c>
      <c r="I77" s="129">
        <f t="shared" si="101"/>
        <v>0</v>
      </c>
      <c r="J77" s="129">
        <f t="shared" si="102"/>
        <v>0</v>
      </c>
      <c r="K77" s="129">
        <f t="shared" si="103"/>
        <v>0</v>
      </c>
      <c r="L77" s="129">
        <f t="shared" si="104"/>
        <v>0</v>
      </c>
      <c r="M77" s="129">
        <f t="shared" si="105"/>
        <v>0</v>
      </c>
      <c r="N77" s="129">
        <f t="shared" si="10"/>
        <v>0</v>
      </c>
      <c r="O77" s="129">
        <f t="shared" si="106"/>
        <v>0</v>
      </c>
      <c r="P77" s="129">
        <f t="shared" si="107"/>
        <v>0</v>
      </c>
      <c r="Q77" s="129">
        <f t="shared" si="108"/>
        <v>0</v>
      </c>
      <c r="R77" s="129">
        <f t="shared" si="109"/>
        <v>0</v>
      </c>
      <c r="S77" s="129">
        <f t="shared" si="110"/>
        <v>0</v>
      </c>
      <c r="T77" s="129">
        <v>2.0</v>
      </c>
      <c r="U77" s="128" t="s">
        <v>91</v>
      </c>
      <c r="V77" s="130" t="s">
        <v>209</v>
      </c>
      <c r="W77" s="128">
        <v>2.0</v>
      </c>
      <c r="X77" s="128">
        <v>0.0</v>
      </c>
      <c r="Y77" s="131">
        <v>124.8</v>
      </c>
      <c r="Z77" s="132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4"/>
      <c r="AM77" s="135">
        <f t="shared" si="111"/>
        <v>0</v>
      </c>
      <c r="AN77" s="136" t="str">
        <f t="shared" si="112"/>
        <v>No</v>
      </c>
      <c r="AO77" s="137" t="str">
        <f t="shared" si="113"/>
        <v>Yes</v>
      </c>
      <c r="AP77" s="20"/>
      <c r="AQ77" s="20"/>
      <c r="AR77" s="20">
        <f t="shared" si="114"/>
        <v>2</v>
      </c>
      <c r="AS77" s="20"/>
      <c r="AT77" s="20"/>
      <c r="AU77" s="20"/>
      <c r="AV77" s="20">
        <f t="shared" si="19"/>
        <v>0</v>
      </c>
      <c r="AW77" s="20"/>
      <c r="AX77" s="20"/>
      <c r="AY77" s="138">
        <v>2.0</v>
      </c>
      <c r="AZ77" s="139">
        <f t="shared" si="115"/>
        <v>0</v>
      </c>
    </row>
    <row r="78" ht="99.75" customHeight="1">
      <c r="A78" s="20"/>
      <c r="B78" s="140"/>
      <c r="C78" s="20"/>
      <c r="D78" s="141" t="s">
        <v>210</v>
      </c>
      <c r="E78" s="142">
        <v>2.5</v>
      </c>
      <c r="F78" s="142">
        <f t="shared" si="98"/>
        <v>0</v>
      </c>
      <c r="G78" s="142">
        <f t="shared" si="99"/>
        <v>0</v>
      </c>
      <c r="H78" s="142">
        <f t="shared" si="100"/>
        <v>0</v>
      </c>
      <c r="I78" s="142">
        <f t="shared" si="101"/>
        <v>0</v>
      </c>
      <c r="J78" s="142">
        <f t="shared" si="102"/>
        <v>0</v>
      </c>
      <c r="K78" s="142">
        <f t="shared" si="103"/>
        <v>0</v>
      </c>
      <c r="L78" s="142">
        <f t="shared" si="104"/>
        <v>0</v>
      </c>
      <c r="M78" s="142">
        <f t="shared" si="105"/>
        <v>0</v>
      </c>
      <c r="N78" s="142">
        <f t="shared" si="10"/>
        <v>0</v>
      </c>
      <c r="O78" s="142">
        <f t="shared" si="106"/>
        <v>0</v>
      </c>
      <c r="P78" s="142">
        <f t="shared" si="107"/>
        <v>0</v>
      </c>
      <c r="Q78" s="142">
        <f t="shared" si="108"/>
        <v>0</v>
      </c>
      <c r="R78" s="142">
        <f t="shared" si="109"/>
        <v>0</v>
      </c>
      <c r="S78" s="142">
        <f t="shared" si="110"/>
        <v>0</v>
      </c>
      <c r="T78" s="142">
        <v>5.0</v>
      </c>
      <c r="U78" s="141" t="s">
        <v>211</v>
      </c>
      <c r="V78" s="143" t="s">
        <v>212</v>
      </c>
      <c r="W78" s="141">
        <v>5.0</v>
      </c>
      <c r="X78" s="141">
        <v>0.0</v>
      </c>
      <c r="Y78" s="144">
        <v>135.2</v>
      </c>
      <c r="Z78" s="145"/>
      <c r="AA78" s="146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9"/>
      <c r="AM78" s="150">
        <f t="shared" si="111"/>
        <v>0</v>
      </c>
      <c r="AN78" s="151" t="str">
        <f t="shared" si="112"/>
        <v>No</v>
      </c>
      <c r="AO78" s="152" t="str">
        <f t="shared" si="113"/>
        <v>No</v>
      </c>
      <c r="AP78" s="20"/>
      <c r="AQ78" s="20"/>
      <c r="AR78" s="111">
        <f t="shared" si="114"/>
        <v>5</v>
      </c>
      <c r="AS78" s="111">
        <v>50.0</v>
      </c>
      <c r="AT78" s="111">
        <v>200.0</v>
      </c>
      <c r="AU78" s="111">
        <v>20.0</v>
      </c>
      <c r="AV78" s="20">
        <f t="shared" si="19"/>
        <v>0</v>
      </c>
      <c r="AW78" s="111">
        <v>0.5</v>
      </c>
      <c r="AX78" s="111"/>
      <c r="AY78" s="138">
        <v>5.0</v>
      </c>
      <c r="AZ78" s="139">
        <f t="shared" si="115"/>
        <v>0</v>
      </c>
    </row>
    <row r="79" ht="99.75" customHeight="1">
      <c r="A79" s="20"/>
      <c r="B79" s="153"/>
      <c r="C79" s="20"/>
      <c r="D79" s="128" t="s">
        <v>213</v>
      </c>
      <c r="E79" s="129">
        <v>1.5</v>
      </c>
      <c r="F79" s="129">
        <f t="shared" si="98"/>
        <v>0</v>
      </c>
      <c r="G79" s="129">
        <f t="shared" si="99"/>
        <v>0</v>
      </c>
      <c r="H79" s="129">
        <f t="shared" si="100"/>
        <v>0</v>
      </c>
      <c r="I79" s="129">
        <f t="shared" si="101"/>
        <v>0</v>
      </c>
      <c r="J79" s="129">
        <f t="shared" si="102"/>
        <v>0</v>
      </c>
      <c r="K79" s="129">
        <f t="shared" si="103"/>
        <v>0</v>
      </c>
      <c r="L79" s="129">
        <f t="shared" si="104"/>
        <v>0</v>
      </c>
      <c r="M79" s="129">
        <f t="shared" si="105"/>
        <v>0</v>
      </c>
      <c r="N79" s="129">
        <f t="shared" si="10"/>
        <v>0</v>
      </c>
      <c r="O79" s="129">
        <f t="shared" si="106"/>
        <v>0</v>
      </c>
      <c r="P79" s="129">
        <f t="shared" si="107"/>
        <v>0</v>
      </c>
      <c r="Q79" s="129">
        <f t="shared" si="108"/>
        <v>0</v>
      </c>
      <c r="R79" s="129">
        <f t="shared" si="109"/>
        <v>0</v>
      </c>
      <c r="S79" s="129">
        <f t="shared" si="110"/>
        <v>0</v>
      </c>
      <c r="T79" s="129">
        <v>6.0</v>
      </c>
      <c r="U79" s="128" t="s">
        <v>83</v>
      </c>
      <c r="V79" s="130" t="s">
        <v>214</v>
      </c>
      <c r="W79" s="128">
        <v>6.0</v>
      </c>
      <c r="X79" s="128">
        <v>0.0</v>
      </c>
      <c r="Y79" s="131">
        <v>135.2</v>
      </c>
      <c r="Z79" s="132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4"/>
      <c r="AM79" s="135">
        <f t="shared" si="111"/>
        <v>0</v>
      </c>
      <c r="AN79" s="136" t="str">
        <f t="shared" si="112"/>
        <v>No</v>
      </c>
      <c r="AO79" s="137" t="str">
        <f t="shared" si="113"/>
        <v>No</v>
      </c>
      <c r="AP79" s="20"/>
      <c r="AQ79" s="20"/>
      <c r="AR79" s="20">
        <f t="shared" si="114"/>
        <v>6</v>
      </c>
      <c r="AS79" s="20">
        <v>50.0</v>
      </c>
      <c r="AT79" s="20">
        <v>200.0</v>
      </c>
      <c r="AU79" s="20">
        <v>20.0</v>
      </c>
      <c r="AV79" s="20">
        <f t="shared" si="19"/>
        <v>0</v>
      </c>
      <c r="AW79" s="20">
        <v>0.5</v>
      </c>
      <c r="AX79" s="20"/>
      <c r="AY79" s="138">
        <v>6.0</v>
      </c>
      <c r="AZ79" s="139">
        <f t="shared" si="115"/>
        <v>0</v>
      </c>
    </row>
    <row r="80" ht="99.75" customHeight="1">
      <c r="A80" s="20"/>
      <c r="B80" s="140"/>
      <c r="C80" s="20"/>
      <c r="D80" s="141" t="s">
        <v>215</v>
      </c>
      <c r="E80" s="142">
        <v>1.0</v>
      </c>
      <c r="F80" s="142">
        <f t="shared" si="98"/>
        <v>0</v>
      </c>
      <c r="G80" s="142">
        <f t="shared" si="99"/>
        <v>0</v>
      </c>
      <c r="H80" s="142">
        <f t="shared" si="100"/>
        <v>0</v>
      </c>
      <c r="I80" s="142">
        <f t="shared" si="101"/>
        <v>0</v>
      </c>
      <c r="J80" s="142">
        <f t="shared" si="102"/>
        <v>0</v>
      </c>
      <c r="K80" s="142">
        <f t="shared" si="103"/>
        <v>0</v>
      </c>
      <c r="L80" s="142">
        <f t="shared" si="104"/>
        <v>0</v>
      </c>
      <c r="M80" s="142">
        <f t="shared" si="105"/>
        <v>0</v>
      </c>
      <c r="N80" s="142">
        <f t="shared" si="10"/>
        <v>0</v>
      </c>
      <c r="O80" s="142">
        <f t="shared" si="106"/>
        <v>0</v>
      </c>
      <c r="P80" s="142">
        <f t="shared" si="107"/>
        <v>0</v>
      </c>
      <c r="Q80" s="142">
        <f t="shared" si="108"/>
        <v>0</v>
      </c>
      <c r="R80" s="142">
        <f t="shared" si="109"/>
        <v>0</v>
      </c>
      <c r="S80" s="142">
        <f t="shared" si="110"/>
        <v>0</v>
      </c>
      <c r="T80" s="142">
        <v>8.0</v>
      </c>
      <c r="U80" s="141" t="s">
        <v>80</v>
      </c>
      <c r="V80" s="143" t="s">
        <v>216</v>
      </c>
      <c r="W80" s="141">
        <v>8.0</v>
      </c>
      <c r="X80" s="141">
        <v>0.0</v>
      </c>
      <c r="Y80" s="144">
        <v>145.6</v>
      </c>
      <c r="Z80" s="145"/>
      <c r="AA80" s="146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9"/>
      <c r="AM80" s="150">
        <f t="shared" si="111"/>
        <v>0</v>
      </c>
      <c r="AN80" s="151" t="str">
        <f t="shared" si="112"/>
        <v>No</v>
      </c>
      <c r="AO80" s="152" t="str">
        <f t="shared" si="113"/>
        <v>No</v>
      </c>
      <c r="AP80" s="20"/>
      <c r="AQ80" s="20"/>
      <c r="AR80" s="111">
        <f t="shared" si="114"/>
        <v>8</v>
      </c>
      <c r="AS80" s="111">
        <v>50.0</v>
      </c>
      <c r="AT80" s="111">
        <v>200.0</v>
      </c>
      <c r="AU80" s="111">
        <v>20.0</v>
      </c>
      <c r="AV80" s="20">
        <f t="shared" si="19"/>
        <v>0</v>
      </c>
      <c r="AW80" s="111">
        <v>0.15</v>
      </c>
      <c r="AX80" s="111"/>
      <c r="AY80" s="138">
        <v>8.0</v>
      </c>
      <c r="AZ80" s="139">
        <f t="shared" si="115"/>
        <v>0</v>
      </c>
    </row>
    <row r="81" ht="99.75" customHeight="1">
      <c r="A81" s="20"/>
      <c r="B81" s="153"/>
      <c r="C81" s="20"/>
      <c r="D81" s="128" t="s">
        <v>217</v>
      </c>
      <c r="E81" s="129">
        <v>0.8</v>
      </c>
      <c r="F81" s="129">
        <f t="shared" si="98"/>
        <v>0</v>
      </c>
      <c r="G81" s="129">
        <f t="shared" si="99"/>
        <v>0</v>
      </c>
      <c r="H81" s="129">
        <f t="shared" si="100"/>
        <v>0</v>
      </c>
      <c r="I81" s="129">
        <f t="shared" si="101"/>
        <v>0</v>
      </c>
      <c r="J81" s="129">
        <f t="shared" si="102"/>
        <v>0</v>
      </c>
      <c r="K81" s="129">
        <f t="shared" si="103"/>
        <v>0</v>
      </c>
      <c r="L81" s="129">
        <f t="shared" si="104"/>
        <v>0</v>
      </c>
      <c r="M81" s="129">
        <f t="shared" si="105"/>
        <v>0</v>
      </c>
      <c r="N81" s="129">
        <f t="shared" si="10"/>
        <v>0</v>
      </c>
      <c r="O81" s="129">
        <f t="shared" si="106"/>
        <v>0</v>
      </c>
      <c r="P81" s="129">
        <f t="shared" si="107"/>
        <v>0</v>
      </c>
      <c r="Q81" s="129">
        <f t="shared" si="108"/>
        <v>0</v>
      </c>
      <c r="R81" s="129">
        <f t="shared" si="109"/>
        <v>0</v>
      </c>
      <c r="S81" s="129">
        <f t="shared" si="110"/>
        <v>0</v>
      </c>
      <c r="T81" s="129">
        <v>8.0</v>
      </c>
      <c r="U81" s="128" t="s">
        <v>80</v>
      </c>
      <c r="V81" s="130" t="s">
        <v>218</v>
      </c>
      <c r="W81" s="128">
        <v>8.0</v>
      </c>
      <c r="X81" s="128">
        <v>0.0</v>
      </c>
      <c r="Y81" s="131">
        <v>145.6</v>
      </c>
      <c r="Z81" s="132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4"/>
      <c r="AM81" s="135">
        <f t="shared" si="111"/>
        <v>0</v>
      </c>
      <c r="AN81" s="136" t="str">
        <f t="shared" si="112"/>
        <v>No</v>
      </c>
      <c r="AO81" s="137" t="str">
        <f t="shared" si="113"/>
        <v>No</v>
      </c>
      <c r="AP81" s="20"/>
      <c r="AQ81" s="20"/>
      <c r="AR81" s="20">
        <f t="shared" si="114"/>
        <v>8</v>
      </c>
      <c r="AS81" s="20">
        <v>50.0</v>
      </c>
      <c r="AT81" s="20">
        <v>200.0</v>
      </c>
      <c r="AU81" s="20">
        <v>20.0</v>
      </c>
      <c r="AV81" s="20">
        <f t="shared" si="19"/>
        <v>0</v>
      </c>
      <c r="AW81" s="20">
        <v>0.15</v>
      </c>
      <c r="AX81" s="20"/>
      <c r="AY81" s="138">
        <v>8.0</v>
      </c>
      <c r="AZ81" s="139">
        <f t="shared" si="115"/>
        <v>0</v>
      </c>
    </row>
    <row r="82" ht="99.75" customHeight="1">
      <c r="A82" s="20"/>
      <c r="B82" s="140"/>
      <c r="C82" s="20"/>
      <c r="D82" s="141" t="s">
        <v>219</v>
      </c>
      <c r="E82" s="142">
        <v>1.7</v>
      </c>
      <c r="F82" s="142">
        <f t="shared" si="98"/>
        <v>0</v>
      </c>
      <c r="G82" s="142">
        <f t="shared" si="99"/>
        <v>0</v>
      </c>
      <c r="H82" s="142">
        <f t="shared" si="100"/>
        <v>0</v>
      </c>
      <c r="I82" s="142">
        <f t="shared" si="101"/>
        <v>0</v>
      </c>
      <c r="J82" s="142">
        <f t="shared" si="102"/>
        <v>0</v>
      </c>
      <c r="K82" s="142">
        <f t="shared" si="103"/>
        <v>0</v>
      </c>
      <c r="L82" s="142">
        <f t="shared" si="104"/>
        <v>0</v>
      </c>
      <c r="M82" s="142">
        <f t="shared" si="105"/>
        <v>0</v>
      </c>
      <c r="N82" s="142">
        <f t="shared" si="10"/>
        <v>0</v>
      </c>
      <c r="O82" s="142">
        <f t="shared" si="106"/>
        <v>0</v>
      </c>
      <c r="P82" s="142">
        <f t="shared" si="107"/>
        <v>0</v>
      </c>
      <c r="Q82" s="142">
        <f t="shared" si="108"/>
        <v>0</v>
      </c>
      <c r="R82" s="142">
        <f t="shared" si="109"/>
        <v>0</v>
      </c>
      <c r="S82" s="142">
        <f t="shared" si="110"/>
        <v>0</v>
      </c>
      <c r="T82" s="142">
        <v>8.0</v>
      </c>
      <c r="U82" s="141" t="s">
        <v>80</v>
      </c>
      <c r="V82" s="143" t="s">
        <v>220</v>
      </c>
      <c r="W82" s="141">
        <v>8.0</v>
      </c>
      <c r="X82" s="141">
        <v>0.0</v>
      </c>
      <c r="Y82" s="144">
        <v>145.6</v>
      </c>
      <c r="Z82" s="145"/>
      <c r="AA82" s="146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9"/>
      <c r="AM82" s="150">
        <f t="shared" si="111"/>
        <v>0</v>
      </c>
      <c r="AN82" s="151" t="str">
        <f t="shared" si="112"/>
        <v>No</v>
      </c>
      <c r="AO82" s="152" t="str">
        <f t="shared" si="113"/>
        <v>No</v>
      </c>
      <c r="AP82" s="20"/>
      <c r="AQ82" s="20"/>
      <c r="AR82" s="111">
        <f t="shared" si="114"/>
        <v>8</v>
      </c>
      <c r="AS82" s="111">
        <v>50.0</v>
      </c>
      <c r="AT82" s="111">
        <v>200.0</v>
      </c>
      <c r="AU82" s="111">
        <v>20.0</v>
      </c>
      <c r="AV82" s="20">
        <f t="shared" si="19"/>
        <v>0</v>
      </c>
      <c r="AW82" s="111">
        <v>0.2</v>
      </c>
      <c r="AX82" s="111"/>
      <c r="AY82" s="138">
        <v>8.0</v>
      </c>
      <c r="AZ82" s="139">
        <f t="shared" si="115"/>
        <v>0</v>
      </c>
    </row>
    <row r="83" ht="99.75" customHeight="1">
      <c r="A83" s="20"/>
      <c r="B83" s="153"/>
      <c r="C83" s="20"/>
      <c r="D83" s="128" t="s">
        <v>221</v>
      </c>
      <c r="E83" s="129">
        <v>3.2</v>
      </c>
      <c r="F83" s="129">
        <f t="shared" si="98"/>
        <v>0</v>
      </c>
      <c r="G83" s="129">
        <f t="shared" si="99"/>
        <v>0</v>
      </c>
      <c r="H83" s="129">
        <f t="shared" si="100"/>
        <v>0</v>
      </c>
      <c r="I83" s="129">
        <f t="shared" si="101"/>
        <v>0</v>
      </c>
      <c r="J83" s="129">
        <f t="shared" si="102"/>
        <v>0</v>
      </c>
      <c r="K83" s="129">
        <f t="shared" si="103"/>
        <v>0</v>
      </c>
      <c r="L83" s="129">
        <f t="shared" si="104"/>
        <v>0</v>
      </c>
      <c r="M83" s="129">
        <f t="shared" si="105"/>
        <v>0</v>
      </c>
      <c r="N83" s="129">
        <f t="shared" si="10"/>
        <v>0</v>
      </c>
      <c r="O83" s="129">
        <f t="shared" si="106"/>
        <v>0</v>
      </c>
      <c r="P83" s="129">
        <f t="shared" si="107"/>
        <v>0</v>
      </c>
      <c r="Q83" s="129">
        <f t="shared" si="108"/>
        <v>0</v>
      </c>
      <c r="R83" s="129">
        <f t="shared" si="109"/>
        <v>0</v>
      </c>
      <c r="S83" s="129">
        <f t="shared" si="110"/>
        <v>0</v>
      </c>
      <c r="T83" s="129">
        <v>8.0</v>
      </c>
      <c r="U83" s="128" t="s">
        <v>83</v>
      </c>
      <c r="V83" s="130" t="s">
        <v>222</v>
      </c>
      <c r="W83" s="128">
        <v>8.0</v>
      </c>
      <c r="X83" s="128">
        <v>0.0</v>
      </c>
      <c r="Y83" s="131">
        <v>145.6</v>
      </c>
      <c r="Z83" s="132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4"/>
      <c r="AM83" s="135">
        <f t="shared" si="111"/>
        <v>0</v>
      </c>
      <c r="AN83" s="136" t="str">
        <f t="shared" si="112"/>
        <v>No</v>
      </c>
      <c r="AO83" s="137" t="str">
        <f t="shared" si="113"/>
        <v>No</v>
      </c>
      <c r="AP83" s="20"/>
      <c r="AQ83" s="20"/>
      <c r="AR83" s="20">
        <f t="shared" si="114"/>
        <v>8</v>
      </c>
      <c r="AS83" s="20">
        <v>50.0</v>
      </c>
      <c r="AT83" s="20">
        <v>200.0</v>
      </c>
      <c r="AU83" s="20">
        <v>20.0</v>
      </c>
      <c r="AV83" s="20">
        <f t="shared" si="19"/>
        <v>0</v>
      </c>
      <c r="AW83" s="20">
        <v>0.45</v>
      </c>
      <c r="AX83" s="20"/>
      <c r="AY83" s="138">
        <v>8.0</v>
      </c>
      <c r="AZ83" s="139">
        <f t="shared" si="115"/>
        <v>0</v>
      </c>
    </row>
    <row r="84" ht="99.75" customHeight="1">
      <c r="A84" s="20"/>
      <c r="B84" s="140"/>
      <c r="C84" s="20"/>
      <c r="D84" s="141" t="s">
        <v>223</v>
      </c>
      <c r="E84" s="142">
        <v>2.7</v>
      </c>
      <c r="F84" s="142">
        <f t="shared" si="98"/>
        <v>0</v>
      </c>
      <c r="G84" s="142">
        <f t="shared" si="99"/>
        <v>0</v>
      </c>
      <c r="H84" s="142">
        <f t="shared" si="100"/>
        <v>0</v>
      </c>
      <c r="I84" s="142">
        <f t="shared" si="101"/>
        <v>0</v>
      </c>
      <c r="J84" s="142">
        <f t="shared" si="102"/>
        <v>0</v>
      </c>
      <c r="K84" s="142">
        <f t="shared" si="103"/>
        <v>0</v>
      </c>
      <c r="L84" s="142">
        <f t="shared" si="104"/>
        <v>0</v>
      </c>
      <c r="M84" s="142">
        <f t="shared" si="105"/>
        <v>0</v>
      </c>
      <c r="N84" s="142">
        <f t="shared" si="10"/>
        <v>0</v>
      </c>
      <c r="O84" s="142">
        <f t="shared" si="106"/>
        <v>0</v>
      </c>
      <c r="P84" s="142">
        <f t="shared" si="107"/>
        <v>0</v>
      </c>
      <c r="Q84" s="142">
        <f t="shared" si="108"/>
        <v>0</v>
      </c>
      <c r="R84" s="142">
        <f t="shared" si="109"/>
        <v>0</v>
      </c>
      <c r="S84" s="142">
        <f t="shared" si="110"/>
        <v>0</v>
      </c>
      <c r="T84" s="142">
        <v>8.0</v>
      </c>
      <c r="U84" s="141" t="s">
        <v>83</v>
      </c>
      <c r="V84" s="143" t="s">
        <v>224</v>
      </c>
      <c r="W84" s="141">
        <v>8.0</v>
      </c>
      <c r="X84" s="141">
        <v>0.0</v>
      </c>
      <c r="Y84" s="144">
        <v>135.2</v>
      </c>
      <c r="Z84" s="145"/>
      <c r="AA84" s="146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9"/>
      <c r="AM84" s="150">
        <f t="shared" si="111"/>
        <v>0</v>
      </c>
      <c r="AN84" s="151" t="str">
        <f t="shared" si="112"/>
        <v>No</v>
      </c>
      <c r="AO84" s="152" t="str">
        <f t="shared" si="113"/>
        <v>No</v>
      </c>
      <c r="AP84" s="20"/>
      <c r="AQ84" s="20"/>
      <c r="AR84" s="111">
        <f t="shared" si="114"/>
        <v>8</v>
      </c>
      <c r="AS84" s="111">
        <v>50.0</v>
      </c>
      <c r="AT84" s="111">
        <v>200.0</v>
      </c>
      <c r="AU84" s="111">
        <v>30.0</v>
      </c>
      <c r="AV84" s="20">
        <f t="shared" si="19"/>
        <v>0</v>
      </c>
      <c r="AW84" s="111">
        <v>0.26272</v>
      </c>
      <c r="AX84" s="111"/>
      <c r="AY84" s="138">
        <v>8.0</v>
      </c>
      <c r="AZ84" s="139">
        <f t="shared" si="115"/>
        <v>0</v>
      </c>
    </row>
    <row r="85" ht="99.75" customHeight="1">
      <c r="A85" s="20"/>
      <c r="B85" s="153"/>
      <c r="C85" s="20"/>
      <c r="D85" s="128" t="s">
        <v>225</v>
      </c>
      <c r="E85" s="129">
        <v>3.5</v>
      </c>
      <c r="F85" s="129">
        <f t="shared" si="98"/>
        <v>0</v>
      </c>
      <c r="G85" s="129">
        <f t="shared" si="99"/>
        <v>0</v>
      </c>
      <c r="H85" s="129">
        <f t="shared" si="100"/>
        <v>0</v>
      </c>
      <c r="I85" s="129">
        <f t="shared" si="101"/>
        <v>0</v>
      </c>
      <c r="J85" s="129">
        <f t="shared" si="102"/>
        <v>0</v>
      </c>
      <c r="K85" s="129">
        <f t="shared" si="103"/>
        <v>0</v>
      </c>
      <c r="L85" s="129">
        <f t="shared" si="104"/>
        <v>0</v>
      </c>
      <c r="M85" s="129">
        <f t="shared" si="105"/>
        <v>0</v>
      </c>
      <c r="N85" s="129">
        <f t="shared" si="10"/>
        <v>0</v>
      </c>
      <c r="O85" s="129">
        <f t="shared" si="106"/>
        <v>0</v>
      </c>
      <c r="P85" s="129">
        <f t="shared" si="107"/>
        <v>0</v>
      </c>
      <c r="Q85" s="129">
        <f t="shared" si="108"/>
        <v>0</v>
      </c>
      <c r="R85" s="129">
        <f t="shared" si="109"/>
        <v>0</v>
      </c>
      <c r="S85" s="129">
        <f t="shared" si="110"/>
        <v>0</v>
      </c>
      <c r="T85" s="129">
        <v>8.0</v>
      </c>
      <c r="U85" s="128" t="s">
        <v>83</v>
      </c>
      <c r="V85" s="130" t="s">
        <v>226</v>
      </c>
      <c r="W85" s="128">
        <v>8.0</v>
      </c>
      <c r="X85" s="128">
        <v>0.0</v>
      </c>
      <c r="Y85" s="131">
        <v>135.2</v>
      </c>
      <c r="Z85" s="132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4"/>
      <c r="AM85" s="135">
        <f t="shared" si="111"/>
        <v>0</v>
      </c>
      <c r="AN85" s="136" t="str">
        <f t="shared" si="112"/>
        <v>No</v>
      </c>
      <c r="AO85" s="137" t="str">
        <f t="shared" si="113"/>
        <v>No</v>
      </c>
      <c r="AP85" s="20"/>
      <c r="AQ85" s="20"/>
      <c r="AR85" s="20">
        <f t="shared" si="114"/>
        <v>8</v>
      </c>
      <c r="AS85" s="20">
        <v>50.0</v>
      </c>
      <c r="AT85" s="20">
        <v>200.0</v>
      </c>
      <c r="AU85" s="20">
        <v>20.0</v>
      </c>
      <c r="AV85" s="20">
        <f t="shared" si="19"/>
        <v>0</v>
      </c>
      <c r="AW85" s="20">
        <v>0.6</v>
      </c>
      <c r="AX85" s="20"/>
      <c r="AY85" s="138">
        <v>8.0</v>
      </c>
      <c r="AZ85" s="139">
        <f t="shared" si="115"/>
        <v>0</v>
      </c>
    </row>
    <row r="86" ht="99.75" customHeight="1">
      <c r="A86" s="20"/>
      <c r="B86" s="140"/>
      <c r="C86" s="20"/>
      <c r="D86" s="141" t="s">
        <v>227</v>
      </c>
      <c r="E86" s="142">
        <v>8.7</v>
      </c>
      <c r="F86" s="142">
        <f t="shared" si="98"/>
        <v>0</v>
      </c>
      <c r="G86" s="142">
        <f t="shared" si="99"/>
        <v>0</v>
      </c>
      <c r="H86" s="142">
        <f t="shared" si="100"/>
        <v>0</v>
      </c>
      <c r="I86" s="142">
        <f t="shared" si="101"/>
        <v>0</v>
      </c>
      <c r="J86" s="142">
        <f t="shared" si="102"/>
        <v>0</v>
      </c>
      <c r="K86" s="142">
        <f t="shared" si="103"/>
        <v>0</v>
      </c>
      <c r="L86" s="142">
        <f t="shared" si="104"/>
        <v>0</v>
      </c>
      <c r="M86" s="142">
        <f t="shared" si="105"/>
        <v>0</v>
      </c>
      <c r="N86" s="142">
        <f t="shared" si="10"/>
        <v>0</v>
      </c>
      <c r="O86" s="142">
        <f t="shared" si="106"/>
        <v>0</v>
      </c>
      <c r="P86" s="142">
        <f t="shared" si="107"/>
        <v>0</v>
      </c>
      <c r="Q86" s="142">
        <f t="shared" si="108"/>
        <v>0</v>
      </c>
      <c r="R86" s="142">
        <f t="shared" si="109"/>
        <v>0</v>
      </c>
      <c r="S86" s="142">
        <f t="shared" si="110"/>
        <v>0</v>
      </c>
      <c r="T86" s="142">
        <v>6.0</v>
      </c>
      <c r="U86" s="141" t="s">
        <v>211</v>
      </c>
      <c r="V86" s="143" t="s">
        <v>228</v>
      </c>
      <c r="W86" s="141">
        <v>6.0</v>
      </c>
      <c r="X86" s="141">
        <v>0.0</v>
      </c>
      <c r="Y86" s="144">
        <v>192.4</v>
      </c>
      <c r="Z86" s="145"/>
      <c r="AA86" s="146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9"/>
      <c r="AM86" s="150">
        <f t="shared" si="111"/>
        <v>0</v>
      </c>
      <c r="AN86" s="151" t="str">
        <f t="shared" si="112"/>
        <v>No</v>
      </c>
      <c r="AO86" s="152" t="str">
        <f t="shared" si="113"/>
        <v>No</v>
      </c>
      <c r="AP86" s="20"/>
      <c r="AQ86" s="20"/>
      <c r="AR86" s="111">
        <f t="shared" si="114"/>
        <v>6</v>
      </c>
      <c r="AS86" s="111">
        <v>50.0</v>
      </c>
      <c r="AT86" s="111">
        <v>300.0</v>
      </c>
      <c r="AU86" s="111">
        <v>40.0</v>
      </c>
      <c r="AV86" s="20">
        <f t="shared" si="19"/>
        <v>0</v>
      </c>
      <c r="AW86" s="111">
        <v>1.0513</v>
      </c>
      <c r="AX86" s="111"/>
      <c r="AY86" s="138">
        <v>6.0</v>
      </c>
      <c r="AZ86" s="139">
        <f t="shared" si="115"/>
        <v>0</v>
      </c>
    </row>
    <row r="87" ht="99.75" customHeight="1">
      <c r="A87" s="20"/>
      <c r="B87" s="153"/>
      <c r="C87" s="20"/>
      <c r="D87" s="128" t="s">
        <v>229</v>
      </c>
      <c r="E87" s="129">
        <v>0.7</v>
      </c>
      <c r="F87" s="129">
        <f t="shared" si="98"/>
        <v>0</v>
      </c>
      <c r="G87" s="129">
        <f t="shared" si="99"/>
        <v>0</v>
      </c>
      <c r="H87" s="129">
        <f t="shared" si="100"/>
        <v>0</v>
      </c>
      <c r="I87" s="129">
        <f t="shared" si="101"/>
        <v>0</v>
      </c>
      <c r="J87" s="129">
        <f t="shared" si="102"/>
        <v>0</v>
      </c>
      <c r="K87" s="129">
        <f t="shared" si="103"/>
        <v>0</v>
      </c>
      <c r="L87" s="129">
        <f t="shared" si="104"/>
        <v>0</v>
      </c>
      <c r="M87" s="129">
        <f t="shared" si="105"/>
        <v>0</v>
      </c>
      <c r="N87" s="129">
        <f t="shared" si="10"/>
        <v>0</v>
      </c>
      <c r="O87" s="129">
        <f t="shared" si="106"/>
        <v>0</v>
      </c>
      <c r="P87" s="129">
        <f t="shared" si="107"/>
        <v>0</v>
      </c>
      <c r="Q87" s="129">
        <f t="shared" si="108"/>
        <v>0</v>
      </c>
      <c r="R87" s="129">
        <f t="shared" si="109"/>
        <v>0</v>
      </c>
      <c r="S87" s="129">
        <f t="shared" si="110"/>
        <v>0</v>
      </c>
      <c r="T87" s="129">
        <v>8.0</v>
      </c>
      <c r="U87" s="128" t="s">
        <v>80</v>
      </c>
      <c r="V87" s="130" t="s">
        <v>230</v>
      </c>
      <c r="W87" s="128">
        <v>8.0</v>
      </c>
      <c r="X87" s="128">
        <v>0.0</v>
      </c>
      <c r="Y87" s="131">
        <v>145.6</v>
      </c>
      <c r="Z87" s="132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4"/>
      <c r="AM87" s="135">
        <f t="shared" si="111"/>
        <v>0</v>
      </c>
      <c r="AN87" s="136" t="str">
        <f t="shared" si="112"/>
        <v>No</v>
      </c>
      <c r="AO87" s="137" t="str">
        <f t="shared" si="113"/>
        <v>No</v>
      </c>
      <c r="AP87" s="20"/>
      <c r="AQ87" s="20"/>
      <c r="AR87" s="20">
        <f t="shared" si="114"/>
        <v>8</v>
      </c>
      <c r="AS87" s="20">
        <v>60.0</v>
      </c>
      <c r="AT87" s="20">
        <v>150.0</v>
      </c>
      <c r="AU87" s="20">
        <v>20.0</v>
      </c>
      <c r="AV87" s="20">
        <f t="shared" si="19"/>
        <v>0</v>
      </c>
      <c r="AW87" s="20">
        <v>0.15</v>
      </c>
      <c r="AX87" s="20"/>
      <c r="AY87" s="138">
        <v>8.0</v>
      </c>
      <c r="AZ87" s="139">
        <f t="shared" si="115"/>
        <v>0</v>
      </c>
    </row>
    <row r="88" ht="99.75" customHeight="1">
      <c r="A88" s="20"/>
      <c r="B88" s="178"/>
      <c r="C88" s="18"/>
      <c r="D88" s="179" t="s">
        <v>231</v>
      </c>
      <c r="E88" s="180">
        <v>1.0</v>
      </c>
      <c r="F88" s="180">
        <f t="shared" si="98"/>
        <v>0</v>
      </c>
      <c r="G88" s="180">
        <f t="shared" si="99"/>
        <v>0</v>
      </c>
      <c r="H88" s="180">
        <f t="shared" si="100"/>
        <v>0</v>
      </c>
      <c r="I88" s="180">
        <f t="shared" si="101"/>
        <v>0</v>
      </c>
      <c r="J88" s="180">
        <f t="shared" si="102"/>
        <v>0</v>
      </c>
      <c r="K88" s="180">
        <f t="shared" si="103"/>
        <v>0</v>
      </c>
      <c r="L88" s="180">
        <f t="shared" si="104"/>
        <v>0</v>
      </c>
      <c r="M88" s="180">
        <f t="shared" si="105"/>
        <v>0</v>
      </c>
      <c r="N88" s="180">
        <f t="shared" si="10"/>
        <v>0</v>
      </c>
      <c r="O88" s="180">
        <f t="shared" si="106"/>
        <v>0</v>
      </c>
      <c r="P88" s="180">
        <f t="shared" si="107"/>
        <v>0</v>
      </c>
      <c r="Q88" s="180">
        <f t="shared" si="108"/>
        <v>0</v>
      </c>
      <c r="R88" s="180">
        <f t="shared" si="109"/>
        <v>0</v>
      </c>
      <c r="S88" s="180">
        <f t="shared" si="110"/>
        <v>0</v>
      </c>
      <c r="T88" s="180">
        <v>10.0</v>
      </c>
      <c r="U88" s="179" t="s">
        <v>80</v>
      </c>
      <c r="V88" s="191" t="s">
        <v>232</v>
      </c>
      <c r="W88" s="179">
        <v>10.0</v>
      </c>
      <c r="X88" s="179">
        <v>0.0</v>
      </c>
      <c r="Y88" s="182">
        <v>192.4</v>
      </c>
      <c r="Z88" s="183"/>
      <c r="AA88" s="184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6"/>
      <c r="AM88" s="187">
        <f t="shared" si="111"/>
        <v>0</v>
      </c>
      <c r="AN88" s="188" t="str">
        <f t="shared" si="112"/>
        <v>No</v>
      </c>
      <c r="AO88" s="189" t="str">
        <f t="shared" si="113"/>
        <v>No</v>
      </c>
      <c r="AP88" s="20"/>
      <c r="AQ88" s="20"/>
      <c r="AR88" s="111">
        <f t="shared" si="114"/>
        <v>10</v>
      </c>
      <c r="AS88" s="111">
        <v>60.0</v>
      </c>
      <c r="AT88" s="111">
        <v>150.0</v>
      </c>
      <c r="AU88" s="111">
        <v>20.0</v>
      </c>
      <c r="AV88" s="20">
        <f t="shared" si="19"/>
        <v>0</v>
      </c>
      <c r="AW88" s="111">
        <v>0.15</v>
      </c>
      <c r="AX88" s="111"/>
      <c r="AY88" s="166">
        <v>10.0</v>
      </c>
      <c r="AZ88" s="167">
        <f t="shared" si="115"/>
        <v>0</v>
      </c>
    </row>
    <row r="89" ht="49.5" customHeight="1">
      <c r="A89" s="20"/>
      <c r="B89" s="55"/>
      <c r="C89" s="100"/>
      <c r="D89" s="56"/>
      <c r="E89" s="103"/>
      <c r="F89" s="103"/>
      <c r="G89" s="142"/>
      <c r="H89" s="142"/>
      <c r="I89" s="142"/>
      <c r="J89" s="142"/>
      <c r="K89" s="142"/>
      <c r="L89" s="142"/>
      <c r="M89" s="142"/>
      <c r="N89" s="142">
        <f t="shared" si="10"/>
        <v>0</v>
      </c>
      <c r="O89" s="142"/>
      <c r="P89" s="142"/>
      <c r="Q89" s="142"/>
      <c r="R89" s="142"/>
      <c r="S89" s="142"/>
      <c r="T89" s="103"/>
      <c r="U89" s="101"/>
      <c r="V89" s="168"/>
      <c r="W89" s="101"/>
      <c r="X89" s="169"/>
      <c r="Y89" s="192" t="s">
        <v>233</v>
      </c>
      <c r="Z89" s="190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3"/>
      <c r="AM89" s="174"/>
      <c r="AN89" s="151"/>
      <c r="AO89" s="175"/>
      <c r="AP89" s="20"/>
      <c r="AQ89" s="20"/>
      <c r="AR89" s="111" t="str">
        <f t="shared" si="114"/>
        <v/>
      </c>
      <c r="AS89" s="111"/>
      <c r="AT89" s="111"/>
      <c r="AU89" s="111"/>
      <c r="AV89" s="20">
        <f t="shared" si="19"/>
        <v>0</v>
      </c>
      <c r="AW89" s="111"/>
      <c r="AX89" s="111"/>
      <c r="AY89" s="111"/>
      <c r="AZ89" s="111"/>
    </row>
    <row r="90" ht="99.75" customHeight="1">
      <c r="A90" s="20"/>
      <c r="B90" s="112" t="s">
        <v>25</v>
      </c>
      <c r="C90" s="113"/>
      <c r="D90" s="114" t="s">
        <v>234</v>
      </c>
      <c r="E90" s="115">
        <v>13.0</v>
      </c>
      <c r="F90" s="115">
        <f t="shared" ref="F90:F107" si="116">SUM(Z90:AL90)*E90</f>
        <v>0</v>
      </c>
      <c r="G90" s="115">
        <f t="shared" ref="G90:G107" si="117">Z90*W90</f>
        <v>0</v>
      </c>
      <c r="H90" s="115">
        <f t="shared" ref="H90:H107" si="118">AA90*W90</f>
        <v>0</v>
      </c>
      <c r="I90" s="115">
        <f t="shared" ref="I90:I107" si="119">AB90*W90</f>
        <v>0</v>
      </c>
      <c r="J90" s="115">
        <f t="shared" ref="J90:J107" si="120">AC90*W90</f>
        <v>0</v>
      </c>
      <c r="K90" s="115">
        <f t="shared" ref="K90:K107" si="121">AD90*W90</f>
        <v>0</v>
      </c>
      <c r="L90" s="115">
        <f t="shared" ref="L90:L107" si="122">AE90*W90</f>
        <v>0</v>
      </c>
      <c r="M90" s="115">
        <f t="shared" ref="M90:M107" si="123">AF90*W90</f>
        <v>0</v>
      </c>
      <c r="N90" s="115">
        <f t="shared" si="10"/>
        <v>0</v>
      </c>
      <c r="O90" s="115">
        <f t="shared" ref="O90:O107" si="124">AH90*W90</f>
        <v>0</v>
      </c>
      <c r="P90" s="115">
        <f t="shared" ref="P90:P107" si="125">AI90*W90</f>
        <v>0</v>
      </c>
      <c r="Q90" s="115">
        <f t="shared" ref="Q90:Q107" si="126">AJ90*W90</f>
        <v>0</v>
      </c>
      <c r="R90" s="115">
        <f t="shared" ref="R90:R107" si="127">AK90*W90</f>
        <v>0</v>
      </c>
      <c r="S90" s="115">
        <f t="shared" ref="S90:S107" si="128">AL90*W90</f>
        <v>0</v>
      </c>
      <c r="T90" s="115">
        <v>2.0</v>
      </c>
      <c r="U90" s="114" t="s">
        <v>94</v>
      </c>
      <c r="V90" s="116" t="s">
        <v>235</v>
      </c>
      <c r="W90" s="114">
        <v>2.0</v>
      </c>
      <c r="X90" s="114">
        <v>26.0</v>
      </c>
      <c r="Y90" s="117">
        <v>478.4</v>
      </c>
      <c r="Z90" s="118"/>
      <c r="AA90" s="119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1"/>
      <c r="AM90" s="122">
        <f t="shared" ref="AM90:AM107" si="129">Y90*Z90+Y90*AA90+Y90*AB90+Y90*AC90+Y90*AD90+Y90*AE90+Y90*AF90+Y90*AH90+Y90*AI90+Y90*AJ90+Y90*AK90+Y90*AL90+Y90*AG90</f>
        <v>0</v>
      </c>
      <c r="AN90" s="123" t="str">
        <f t="shared" ref="AN90:AN107" si="130">IF(SUM(Z90:AL90)&gt;0,"Yes","No")</f>
        <v>No</v>
      </c>
      <c r="AO90" s="124" t="str">
        <f t="shared" ref="AO90:AO107" si="131">IF(B90="New","Yes","No")</f>
        <v>Yes</v>
      </c>
      <c r="AP90" s="20"/>
      <c r="AQ90" s="20"/>
      <c r="AR90" s="111"/>
      <c r="AS90" s="111"/>
      <c r="AT90" s="111"/>
      <c r="AU90" s="111"/>
      <c r="AV90" s="20">
        <f t="shared" si="19"/>
        <v>0</v>
      </c>
      <c r="AW90" s="111"/>
      <c r="AX90" s="111"/>
      <c r="AY90" s="125">
        <v>2.0</v>
      </c>
      <c r="AZ90" s="126">
        <f t="shared" ref="AZ90:AZ107" si="132">AY90*SUM(Z90:AL90)</f>
        <v>0</v>
      </c>
    </row>
    <row r="91" ht="99.75" customHeight="1">
      <c r="A91" s="20"/>
      <c r="B91" s="153"/>
      <c r="C91" s="20"/>
      <c r="D91" s="128" t="s">
        <v>236</v>
      </c>
      <c r="E91" s="129">
        <v>12.0</v>
      </c>
      <c r="F91" s="129">
        <f t="shared" si="116"/>
        <v>0</v>
      </c>
      <c r="G91" s="129">
        <f t="shared" si="117"/>
        <v>0</v>
      </c>
      <c r="H91" s="129">
        <f t="shared" si="118"/>
        <v>0</v>
      </c>
      <c r="I91" s="129">
        <f t="shared" si="119"/>
        <v>0</v>
      </c>
      <c r="J91" s="129">
        <f t="shared" si="120"/>
        <v>0</v>
      </c>
      <c r="K91" s="129">
        <f t="shared" si="121"/>
        <v>0</v>
      </c>
      <c r="L91" s="129">
        <f t="shared" si="122"/>
        <v>0</v>
      </c>
      <c r="M91" s="129">
        <f t="shared" si="123"/>
        <v>0</v>
      </c>
      <c r="N91" s="129">
        <f t="shared" si="10"/>
        <v>0</v>
      </c>
      <c r="O91" s="129">
        <f t="shared" si="124"/>
        <v>0</v>
      </c>
      <c r="P91" s="129">
        <f t="shared" si="125"/>
        <v>0</v>
      </c>
      <c r="Q91" s="129">
        <f t="shared" si="126"/>
        <v>0</v>
      </c>
      <c r="R91" s="129">
        <f t="shared" si="127"/>
        <v>0</v>
      </c>
      <c r="S91" s="129">
        <f t="shared" si="128"/>
        <v>0</v>
      </c>
      <c r="T91" s="129">
        <v>5.0</v>
      </c>
      <c r="U91" s="128" t="s">
        <v>83</v>
      </c>
      <c r="V91" s="130" t="s">
        <v>106</v>
      </c>
      <c r="W91" s="128">
        <v>5.0</v>
      </c>
      <c r="X91" s="128">
        <v>10.0</v>
      </c>
      <c r="Y91" s="131">
        <v>260.0</v>
      </c>
      <c r="Z91" s="132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4"/>
      <c r="AM91" s="135">
        <f t="shared" si="129"/>
        <v>0</v>
      </c>
      <c r="AN91" s="136" t="str">
        <f t="shared" si="130"/>
        <v>No</v>
      </c>
      <c r="AO91" s="137" t="str">
        <f t="shared" si="131"/>
        <v>No</v>
      </c>
      <c r="AP91" s="20">
        <f t="shared" ref="AP91:AP93" si="133">W91</f>
        <v>5</v>
      </c>
      <c r="AQ91" s="20"/>
      <c r="AR91" s="20"/>
      <c r="AS91" s="20">
        <v>250.0</v>
      </c>
      <c r="AT91" s="20">
        <v>400.0</v>
      </c>
      <c r="AU91" s="20">
        <v>30.0</v>
      </c>
      <c r="AV91" s="20">
        <f t="shared" si="19"/>
        <v>0</v>
      </c>
      <c r="AW91" s="20">
        <v>0.6389</v>
      </c>
      <c r="AX91" s="20"/>
      <c r="AY91" s="138">
        <v>5.0</v>
      </c>
      <c r="AZ91" s="139">
        <f t="shared" si="132"/>
        <v>0</v>
      </c>
    </row>
    <row r="92" ht="99.75" customHeight="1">
      <c r="A92" s="20"/>
      <c r="B92" s="140"/>
      <c r="C92" s="20"/>
      <c r="D92" s="141" t="s">
        <v>237</v>
      </c>
      <c r="E92" s="142">
        <v>12.0</v>
      </c>
      <c r="F92" s="142">
        <f t="shared" si="116"/>
        <v>0</v>
      </c>
      <c r="G92" s="129">
        <f t="shared" si="117"/>
        <v>0</v>
      </c>
      <c r="H92" s="129">
        <f t="shared" si="118"/>
        <v>0</v>
      </c>
      <c r="I92" s="129">
        <f t="shared" si="119"/>
        <v>0</v>
      </c>
      <c r="J92" s="129">
        <f t="shared" si="120"/>
        <v>0</v>
      </c>
      <c r="K92" s="129">
        <f t="shared" si="121"/>
        <v>0</v>
      </c>
      <c r="L92" s="129">
        <f t="shared" si="122"/>
        <v>0</v>
      </c>
      <c r="M92" s="129">
        <f t="shared" si="123"/>
        <v>0</v>
      </c>
      <c r="N92" s="129">
        <f t="shared" si="10"/>
        <v>0</v>
      </c>
      <c r="O92" s="129">
        <f t="shared" si="124"/>
        <v>0</v>
      </c>
      <c r="P92" s="129">
        <f t="shared" si="125"/>
        <v>0</v>
      </c>
      <c r="Q92" s="129">
        <f t="shared" si="126"/>
        <v>0</v>
      </c>
      <c r="R92" s="129">
        <f t="shared" si="127"/>
        <v>0</v>
      </c>
      <c r="S92" s="129">
        <f t="shared" si="128"/>
        <v>0</v>
      </c>
      <c r="T92" s="142">
        <v>4.0</v>
      </c>
      <c r="U92" s="141" t="s">
        <v>86</v>
      </c>
      <c r="V92" s="143" t="s">
        <v>238</v>
      </c>
      <c r="W92" s="141">
        <v>4.0</v>
      </c>
      <c r="X92" s="141">
        <v>8.0</v>
      </c>
      <c r="Y92" s="144">
        <v>260.0</v>
      </c>
      <c r="Z92" s="145"/>
      <c r="AA92" s="146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9"/>
      <c r="AM92" s="150">
        <f t="shared" si="129"/>
        <v>0</v>
      </c>
      <c r="AN92" s="151" t="str">
        <f t="shared" si="130"/>
        <v>No</v>
      </c>
      <c r="AO92" s="152" t="str">
        <f t="shared" si="131"/>
        <v>No</v>
      </c>
      <c r="AP92" s="20">
        <f t="shared" si="133"/>
        <v>4</v>
      </c>
      <c r="AQ92" s="20"/>
      <c r="AR92" s="111"/>
      <c r="AS92" s="111">
        <v>250.0</v>
      </c>
      <c r="AT92" s="111">
        <v>400.0</v>
      </c>
      <c r="AU92" s="111">
        <v>40.0</v>
      </c>
      <c r="AV92" s="20">
        <f t="shared" si="19"/>
        <v>0</v>
      </c>
      <c r="AW92" s="111">
        <v>0.90944</v>
      </c>
      <c r="AX92" s="111"/>
      <c r="AY92" s="138">
        <v>4.0</v>
      </c>
      <c r="AZ92" s="139">
        <f t="shared" si="132"/>
        <v>0</v>
      </c>
    </row>
    <row r="93" ht="99.75" customHeight="1">
      <c r="A93" s="20"/>
      <c r="B93" s="153"/>
      <c r="C93" s="20"/>
      <c r="D93" s="128" t="s">
        <v>239</v>
      </c>
      <c r="E93" s="129">
        <v>14.0</v>
      </c>
      <c r="F93" s="129">
        <f t="shared" si="116"/>
        <v>0</v>
      </c>
      <c r="G93" s="129">
        <f t="shared" si="117"/>
        <v>0</v>
      </c>
      <c r="H93" s="129">
        <f t="shared" si="118"/>
        <v>0</v>
      </c>
      <c r="I93" s="129">
        <f t="shared" si="119"/>
        <v>0</v>
      </c>
      <c r="J93" s="129">
        <f t="shared" si="120"/>
        <v>0</v>
      </c>
      <c r="K93" s="129">
        <f t="shared" si="121"/>
        <v>0</v>
      </c>
      <c r="L93" s="129">
        <f t="shared" si="122"/>
        <v>0</v>
      </c>
      <c r="M93" s="129">
        <f t="shared" si="123"/>
        <v>0</v>
      </c>
      <c r="N93" s="129">
        <f t="shared" si="10"/>
        <v>0</v>
      </c>
      <c r="O93" s="129">
        <f t="shared" si="124"/>
        <v>0</v>
      </c>
      <c r="P93" s="129">
        <f t="shared" si="125"/>
        <v>0</v>
      </c>
      <c r="Q93" s="129">
        <f t="shared" si="126"/>
        <v>0</v>
      </c>
      <c r="R93" s="129">
        <f t="shared" si="127"/>
        <v>0</v>
      </c>
      <c r="S93" s="129">
        <f t="shared" si="128"/>
        <v>0</v>
      </c>
      <c r="T93" s="129">
        <v>3.0</v>
      </c>
      <c r="U93" s="128" t="s">
        <v>86</v>
      </c>
      <c r="V93" s="130" t="s">
        <v>240</v>
      </c>
      <c r="W93" s="128">
        <v>3.0</v>
      </c>
      <c r="X93" s="128">
        <v>6.0</v>
      </c>
      <c r="Y93" s="131">
        <v>260.0</v>
      </c>
      <c r="Z93" s="132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4"/>
      <c r="AM93" s="135">
        <f t="shared" si="129"/>
        <v>0</v>
      </c>
      <c r="AN93" s="136" t="str">
        <f t="shared" si="130"/>
        <v>No</v>
      </c>
      <c r="AO93" s="137" t="str">
        <f t="shared" si="131"/>
        <v>No</v>
      </c>
      <c r="AP93" s="20">
        <f t="shared" si="133"/>
        <v>3</v>
      </c>
      <c r="AQ93" s="20"/>
      <c r="AR93" s="20"/>
      <c r="AS93" s="20">
        <v>300.0</v>
      </c>
      <c r="AT93" s="20">
        <v>400.0</v>
      </c>
      <c r="AU93" s="20">
        <v>40.0</v>
      </c>
      <c r="AV93" s="20">
        <f t="shared" si="19"/>
        <v>0</v>
      </c>
      <c r="AW93" s="20">
        <v>1.06608</v>
      </c>
      <c r="AX93" s="20"/>
      <c r="AY93" s="138">
        <v>3.0</v>
      </c>
      <c r="AZ93" s="139">
        <f t="shared" si="132"/>
        <v>0</v>
      </c>
    </row>
    <row r="94" ht="99.75" customHeight="1">
      <c r="A94" s="20"/>
      <c r="B94" s="140"/>
      <c r="C94" s="20"/>
      <c r="D94" s="141" t="s">
        <v>241</v>
      </c>
      <c r="E94" s="142">
        <v>16.0</v>
      </c>
      <c r="F94" s="142">
        <f t="shared" si="116"/>
        <v>0</v>
      </c>
      <c r="G94" s="142">
        <f t="shared" si="117"/>
        <v>0</v>
      </c>
      <c r="H94" s="142">
        <f t="shared" si="118"/>
        <v>0</v>
      </c>
      <c r="I94" s="142">
        <f t="shared" si="119"/>
        <v>0</v>
      </c>
      <c r="J94" s="142">
        <f t="shared" si="120"/>
        <v>0</v>
      </c>
      <c r="K94" s="142">
        <f t="shared" si="121"/>
        <v>0</v>
      </c>
      <c r="L94" s="142">
        <f t="shared" si="122"/>
        <v>0</v>
      </c>
      <c r="M94" s="142">
        <f t="shared" si="123"/>
        <v>0</v>
      </c>
      <c r="N94" s="142">
        <f t="shared" si="10"/>
        <v>0</v>
      </c>
      <c r="O94" s="142">
        <f t="shared" si="124"/>
        <v>0</v>
      </c>
      <c r="P94" s="142">
        <f t="shared" si="125"/>
        <v>0</v>
      </c>
      <c r="Q94" s="142">
        <f t="shared" si="126"/>
        <v>0</v>
      </c>
      <c r="R94" s="142">
        <f t="shared" si="127"/>
        <v>0</v>
      </c>
      <c r="S94" s="142">
        <f t="shared" si="128"/>
        <v>0</v>
      </c>
      <c r="T94" s="142">
        <v>2.0</v>
      </c>
      <c r="U94" s="141" t="s">
        <v>91</v>
      </c>
      <c r="V94" s="143" t="s">
        <v>242</v>
      </c>
      <c r="W94" s="141">
        <v>2.0</v>
      </c>
      <c r="X94" s="141">
        <v>12.0</v>
      </c>
      <c r="Y94" s="144">
        <v>270.4</v>
      </c>
      <c r="Z94" s="145"/>
      <c r="AA94" s="146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9"/>
      <c r="AM94" s="150">
        <f t="shared" si="129"/>
        <v>0</v>
      </c>
      <c r="AN94" s="151" t="str">
        <f t="shared" si="130"/>
        <v>No</v>
      </c>
      <c r="AO94" s="152" t="str">
        <f t="shared" si="131"/>
        <v>No</v>
      </c>
      <c r="AP94" s="20"/>
      <c r="AQ94" s="20">
        <f t="shared" ref="AQ94:AQ96" si="134">W94</f>
        <v>2</v>
      </c>
      <c r="AR94" s="111"/>
      <c r="AS94" s="111">
        <v>300.0</v>
      </c>
      <c r="AT94" s="111">
        <v>500.0</v>
      </c>
      <c r="AU94" s="111">
        <v>50.0</v>
      </c>
      <c r="AV94" s="20">
        <f t="shared" si="19"/>
        <v>0</v>
      </c>
      <c r="AW94" s="111">
        <v>1.41074</v>
      </c>
      <c r="AX94" s="111"/>
      <c r="AY94" s="138">
        <v>2.0</v>
      </c>
      <c r="AZ94" s="139">
        <f t="shared" si="132"/>
        <v>0</v>
      </c>
    </row>
    <row r="95" ht="99.75" customHeight="1">
      <c r="A95" s="20"/>
      <c r="B95" s="153"/>
      <c r="C95" s="20"/>
      <c r="D95" s="128" t="s">
        <v>243</v>
      </c>
      <c r="E95" s="129">
        <v>14.0</v>
      </c>
      <c r="F95" s="129">
        <f t="shared" si="116"/>
        <v>0</v>
      </c>
      <c r="G95" s="129">
        <f t="shared" si="117"/>
        <v>0</v>
      </c>
      <c r="H95" s="129">
        <f t="shared" si="118"/>
        <v>0</v>
      </c>
      <c r="I95" s="129">
        <f t="shared" si="119"/>
        <v>0</v>
      </c>
      <c r="J95" s="129">
        <f t="shared" si="120"/>
        <v>0</v>
      </c>
      <c r="K95" s="129">
        <f t="shared" si="121"/>
        <v>0</v>
      </c>
      <c r="L95" s="129">
        <f t="shared" si="122"/>
        <v>0</v>
      </c>
      <c r="M95" s="129">
        <f t="shared" si="123"/>
        <v>0</v>
      </c>
      <c r="N95" s="129">
        <f t="shared" si="10"/>
        <v>0</v>
      </c>
      <c r="O95" s="129">
        <f t="shared" si="124"/>
        <v>0</v>
      </c>
      <c r="P95" s="129">
        <f t="shared" si="125"/>
        <v>0</v>
      </c>
      <c r="Q95" s="129">
        <f t="shared" si="126"/>
        <v>0</v>
      </c>
      <c r="R95" s="129">
        <f t="shared" si="127"/>
        <v>0</v>
      </c>
      <c r="S95" s="129">
        <f t="shared" si="128"/>
        <v>0</v>
      </c>
      <c r="T95" s="129">
        <v>1.0</v>
      </c>
      <c r="U95" s="128" t="s">
        <v>91</v>
      </c>
      <c r="V95" s="130" t="s">
        <v>244</v>
      </c>
      <c r="W95" s="128">
        <v>1.0</v>
      </c>
      <c r="X95" s="128">
        <v>6.0</v>
      </c>
      <c r="Y95" s="131">
        <v>270.4</v>
      </c>
      <c r="Z95" s="132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4"/>
      <c r="AM95" s="135">
        <f t="shared" si="129"/>
        <v>0</v>
      </c>
      <c r="AN95" s="136" t="str">
        <f t="shared" si="130"/>
        <v>No</v>
      </c>
      <c r="AO95" s="137" t="str">
        <f t="shared" si="131"/>
        <v>No</v>
      </c>
      <c r="AP95" s="20"/>
      <c r="AQ95" s="20">
        <f t="shared" si="134"/>
        <v>1</v>
      </c>
      <c r="AR95" s="20"/>
      <c r="AS95" s="20">
        <v>300.0</v>
      </c>
      <c r="AT95" s="20">
        <v>500.0</v>
      </c>
      <c r="AU95" s="20">
        <v>60.0</v>
      </c>
      <c r="AV95" s="20">
        <f t="shared" si="19"/>
        <v>0</v>
      </c>
      <c r="AW95" s="20">
        <v>1.15274</v>
      </c>
      <c r="AX95" s="20"/>
      <c r="AY95" s="138">
        <v>1.0</v>
      </c>
      <c r="AZ95" s="139">
        <f t="shared" si="132"/>
        <v>0</v>
      </c>
    </row>
    <row r="96" ht="99.75" customHeight="1">
      <c r="A96" s="20"/>
      <c r="B96" s="140"/>
      <c r="C96" s="20"/>
      <c r="D96" s="141" t="s">
        <v>245</v>
      </c>
      <c r="E96" s="142">
        <v>18.0</v>
      </c>
      <c r="F96" s="142">
        <f t="shared" si="116"/>
        <v>0</v>
      </c>
      <c r="G96" s="142">
        <f t="shared" si="117"/>
        <v>0</v>
      </c>
      <c r="H96" s="142">
        <f t="shared" si="118"/>
        <v>0</v>
      </c>
      <c r="I96" s="142">
        <f t="shared" si="119"/>
        <v>0</v>
      </c>
      <c r="J96" s="142">
        <f t="shared" si="120"/>
        <v>0</v>
      </c>
      <c r="K96" s="142">
        <f t="shared" si="121"/>
        <v>0</v>
      </c>
      <c r="L96" s="142">
        <f t="shared" si="122"/>
        <v>0</v>
      </c>
      <c r="M96" s="142">
        <f t="shared" si="123"/>
        <v>0</v>
      </c>
      <c r="N96" s="142">
        <f t="shared" si="10"/>
        <v>0</v>
      </c>
      <c r="O96" s="142">
        <f t="shared" si="124"/>
        <v>0</v>
      </c>
      <c r="P96" s="142">
        <f t="shared" si="125"/>
        <v>0</v>
      </c>
      <c r="Q96" s="142">
        <f t="shared" si="126"/>
        <v>0</v>
      </c>
      <c r="R96" s="142">
        <f t="shared" si="127"/>
        <v>0</v>
      </c>
      <c r="S96" s="142">
        <f t="shared" si="128"/>
        <v>0</v>
      </c>
      <c r="T96" s="142">
        <v>1.0</v>
      </c>
      <c r="U96" s="141" t="s">
        <v>94</v>
      </c>
      <c r="V96" s="143" t="s">
        <v>246</v>
      </c>
      <c r="W96" s="141">
        <v>1.0</v>
      </c>
      <c r="X96" s="141">
        <v>20.0</v>
      </c>
      <c r="Y96" s="144">
        <v>364.0</v>
      </c>
      <c r="Z96" s="145"/>
      <c r="AA96" s="146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9"/>
      <c r="AM96" s="150">
        <f t="shared" si="129"/>
        <v>0</v>
      </c>
      <c r="AN96" s="151" t="str">
        <f t="shared" si="130"/>
        <v>No</v>
      </c>
      <c r="AO96" s="152" t="str">
        <f t="shared" si="131"/>
        <v>No</v>
      </c>
      <c r="AP96" s="20"/>
      <c r="AQ96" s="20">
        <f t="shared" si="134"/>
        <v>1</v>
      </c>
      <c r="AR96" s="111"/>
      <c r="AS96" s="111">
        <v>320.0</v>
      </c>
      <c r="AT96" s="111">
        <v>600.0</v>
      </c>
      <c r="AU96" s="111">
        <v>60.0</v>
      </c>
      <c r="AV96" s="20">
        <f t="shared" si="19"/>
        <v>0</v>
      </c>
      <c r="AW96" s="111">
        <v>2.05028</v>
      </c>
      <c r="AX96" s="111"/>
      <c r="AY96" s="138">
        <v>1.0</v>
      </c>
      <c r="AZ96" s="139">
        <f t="shared" si="132"/>
        <v>0</v>
      </c>
    </row>
    <row r="97" ht="99.75" customHeight="1">
      <c r="A97" s="20"/>
      <c r="B97" s="153"/>
      <c r="C97" s="20"/>
      <c r="D97" s="128" t="s">
        <v>247</v>
      </c>
      <c r="E97" s="129">
        <v>10.1</v>
      </c>
      <c r="F97" s="129">
        <f t="shared" si="116"/>
        <v>0</v>
      </c>
      <c r="G97" s="129">
        <f t="shared" si="117"/>
        <v>0</v>
      </c>
      <c r="H97" s="129">
        <f t="shared" si="118"/>
        <v>0</v>
      </c>
      <c r="I97" s="129">
        <f t="shared" si="119"/>
        <v>0</v>
      </c>
      <c r="J97" s="129">
        <f t="shared" si="120"/>
        <v>0</v>
      </c>
      <c r="K97" s="129">
        <f t="shared" si="121"/>
        <v>0</v>
      </c>
      <c r="L97" s="129">
        <f t="shared" si="122"/>
        <v>0</v>
      </c>
      <c r="M97" s="129">
        <f t="shared" si="123"/>
        <v>0</v>
      </c>
      <c r="N97" s="129">
        <f t="shared" si="10"/>
        <v>0</v>
      </c>
      <c r="O97" s="129">
        <f t="shared" si="124"/>
        <v>0</v>
      </c>
      <c r="P97" s="129">
        <f t="shared" si="125"/>
        <v>0</v>
      </c>
      <c r="Q97" s="129">
        <f t="shared" si="126"/>
        <v>0</v>
      </c>
      <c r="R97" s="129">
        <f t="shared" si="127"/>
        <v>0</v>
      </c>
      <c r="S97" s="129">
        <f t="shared" si="128"/>
        <v>0</v>
      </c>
      <c r="T97" s="129">
        <v>2.0</v>
      </c>
      <c r="U97" s="128" t="s">
        <v>86</v>
      </c>
      <c r="V97" s="130" t="s">
        <v>248</v>
      </c>
      <c r="W97" s="128">
        <v>2.0</v>
      </c>
      <c r="X97" s="128">
        <v>0.0</v>
      </c>
      <c r="Y97" s="131">
        <v>247.3</v>
      </c>
      <c r="Z97" s="132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4"/>
      <c r="AM97" s="135">
        <f t="shared" si="129"/>
        <v>0</v>
      </c>
      <c r="AN97" s="136" t="str">
        <f t="shared" si="130"/>
        <v>No</v>
      </c>
      <c r="AO97" s="137" t="str">
        <f t="shared" si="131"/>
        <v>No</v>
      </c>
      <c r="AP97" s="20">
        <v>2.0</v>
      </c>
      <c r="AQ97" s="20"/>
      <c r="AR97" s="20"/>
      <c r="AS97" s="20">
        <v>300.0</v>
      </c>
      <c r="AT97" s="20">
        <v>400.0</v>
      </c>
      <c r="AU97" s="20">
        <v>40.0</v>
      </c>
      <c r="AV97" s="20">
        <f t="shared" si="19"/>
        <v>0</v>
      </c>
      <c r="AW97" s="20">
        <v>0.63004</v>
      </c>
      <c r="AX97" s="20"/>
      <c r="AY97" s="138">
        <v>2.0</v>
      </c>
      <c r="AZ97" s="139">
        <f t="shared" si="132"/>
        <v>0</v>
      </c>
    </row>
    <row r="98" ht="99.75" customHeight="1">
      <c r="A98" s="20"/>
      <c r="B98" s="140"/>
      <c r="C98" s="20"/>
      <c r="D98" s="141" t="s">
        <v>249</v>
      </c>
      <c r="E98" s="142">
        <v>10.7</v>
      </c>
      <c r="F98" s="142">
        <f t="shared" si="116"/>
        <v>0</v>
      </c>
      <c r="G98" s="142">
        <f t="shared" si="117"/>
        <v>0</v>
      </c>
      <c r="H98" s="142">
        <f t="shared" si="118"/>
        <v>0</v>
      </c>
      <c r="I98" s="142">
        <f t="shared" si="119"/>
        <v>0</v>
      </c>
      <c r="J98" s="142">
        <f t="shared" si="120"/>
        <v>0</v>
      </c>
      <c r="K98" s="142">
        <f t="shared" si="121"/>
        <v>0</v>
      </c>
      <c r="L98" s="142">
        <f t="shared" si="122"/>
        <v>0</v>
      </c>
      <c r="M98" s="142">
        <f t="shared" si="123"/>
        <v>0</v>
      </c>
      <c r="N98" s="142">
        <f t="shared" si="10"/>
        <v>0</v>
      </c>
      <c r="O98" s="142">
        <f t="shared" si="124"/>
        <v>0</v>
      </c>
      <c r="P98" s="142">
        <f t="shared" si="125"/>
        <v>0</v>
      </c>
      <c r="Q98" s="142">
        <f t="shared" si="126"/>
        <v>0</v>
      </c>
      <c r="R98" s="142">
        <f t="shared" si="127"/>
        <v>0</v>
      </c>
      <c r="S98" s="142">
        <f t="shared" si="128"/>
        <v>0</v>
      </c>
      <c r="T98" s="142">
        <v>2.0</v>
      </c>
      <c r="U98" s="141" t="s">
        <v>86</v>
      </c>
      <c r="V98" s="143" t="s">
        <v>250</v>
      </c>
      <c r="W98" s="141">
        <v>2.0</v>
      </c>
      <c r="X98" s="141">
        <v>0.0</v>
      </c>
      <c r="Y98" s="144">
        <v>247.3</v>
      </c>
      <c r="Z98" s="145"/>
      <c r="AA98" s="146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9"/>
      <c r="AM98" s="150">
        <f t="shared" si="129"/>
        <v>0</v>
      </c>
      <c r="AN98" s="151" t="str">
        <f t="shared" si="130"/>
        <v>No</v>
      </c>
      <c r="AO98" s="152" t="str">
        <f t="shared" si="131"/>
        <v>No</v>
      </c>
      <c r="AP98" s="20">
        <v>2.0</v>
      </c>
      <c r="AQ98" s="20"/>
      <c r="AR98" s="111"/>
      <c r="AS98" s="111">
        <v>200.0</v>
      </c>
      <c r="AT98" s="111">
        <v>350.0</v>
      </c>
      <c r="AU98" s="111">
        <v>40.0</v>
      </c>
      <c r="AV98" s="20">
        <f t="shared" si="19"/>
        <v>0</v>
      </c>
      <c r="AW98" s="111">
        <v>0.66015</v>
      </c>
      <c r="AX98" s="111"/>
      <c r="AY98" s="138">
        <v>2.0</v>
      </c>
      <c r="AZ98" s="139">
        <f t="shared" si="132"/>
        <v>0</v>
      </c>
    </row>
    <row r="99" ht="99.75" customHeight="1">
      <c r="A99" s="20"/>
      <c r="B99" s="153"/>
      <c r="C99" s="20"/>
      <c r="D99" s="128" t="s">
        <v>251</v>
      </c>
      <c r="E99" s="129">
        <v>4.0</v>
      </c>
      <c r="F99" s="129">
        <f t="shared" si="116"/>
        <v>0</v>
      </c>
      <c r="G99" s="129">
        <f t="shared" si="117"/>
        <v>0</v>
      </c>
      <c r="H99" s="129">
        <f t="shared" si="118"/>
        <v>0</v>
      </c>
      <c r="I99" s="129">
        <f t="shared" si="119"/>
        <v>0</v>
      </c>
      <c r="J99" s="129">
        <f t="shared" si="120"/>
        <v>0</v>
      </c>
      <c r="K99" s="129">
        <f t="shared" si="121"/>
        <v>0</v>
      </c>
      <c r="L99" s="129">
        <f t="shared" si="122"/>
        <v>0</v>
      </c>
      <c r="M99" s="129">
        <f t="shared" si="123"/>
        <v>0</v>
      </c>
      <c r="N99" s="129">
        <f t="shared" si="10"/>
        <v>0</v>
      </c>
      <c r="O99" s="129">
        <f t="shared" si="124"/>
        <v>0</v>
      </c>
      <c r="P99" s="129">
        <f t="shared" si="125"/>
        <v>0</v>
      </c>
      <c r="Q99" s="129">
        <f t="shared" si="126"/>
        <v>0</v>
      </c>
      <c r="R99" s="129">
        <f t="shared" si="127"/>
        <v>0</v>
      </c>
      <c r="S99" s="129">
        <f t="shared" si="128"/>
        <v>0</v>
      </c>
      <c r="T99" s="129">
        <v>4.0</v>
      </c>
      <c r="U99" s="128" t="s">
        <v>252</v>
      </c>
      <c r="V99" s="130" t="s">
        <v>253</v>
      </c>
      <c r="W99" s="128">
        <v>4.0</v>
      </c>
      <c r="X99" s="128">
        <v>0.0</v>
      </c>
      <c r="Y99" s="131">
        <v>296.4</v>
      </c>
      <c r="Z99" s="132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4"/>
      <c r="AM99" s="135">
        <f t="shared" si="129"/>
        <v>0</v>
      </c>
      <c r="AN99" s="136" t="str">
        <f t="shared" si="130"/>
        <v>No</v>
      </c>
      <c r="AO99" s="137" t="str">
        <f t="shared" si="131"/>
        <v>No</v>
      </c>
      <c r="AP99" s="20">
        <v>4.0</v>
      </c>
      <c r="AQ99" s="20"/>
      <c r="AR99" s="20"/>
      <c r="AS99" s="20">
        <v>300.0</v>
      </c>
      <c r="AT99" s="20">
        <v>350.0</v>
      </c>
      <c r="AU99" s="20">
        <v>40.0</v>
      </c>
      <c r="AV99" s="20">
        <f t="shared" si="19"/>
        <v>0</v>
      </c>
      <c r="AW99" s="20">
        <v>0.45228</v>
      </c>
      <c r="AX99" s="20"/>
      <c r="AY99" s="138">
        <v>4.0</v>
      </c>
      <c r="AZ99" s="139">
        <f t="shared" si="132"/>
        <v>0</v>
      </c>
    </row>
    <row r="100" ht="99.75" customHeight="1">
      <c r="A100" s="20"/>
      <c r="B100" s="140"/>
      <c r="C100" s="20"/>
      <c r="D100" s="141" t="s">
        <v>254</v>
      </c>
      <c r="E100" s="142">
        <v>12.0</v>
      </c>
      <c r="F100" s="142">
        <f t="shared" si="116"/>
        <v>0</v>
      </c>
      <c r="G100" s="142">
        <f t="shared" si="117"/>
        <v>0</v>
      </c>
      <c r="H100" s="142">
        <f t="shared" si="118"/>
        <v>0</v>
      </c>
      <c r="I100" s="142">
        <f t="shared" si="119"/>
        <v>0</v>
      </c>
      <c r="J100" s="142">
        <f t="shared" si="120"/>
        <v>0</v>
      </c>
      <c r="K100" s="142">
        <f t="shared" si="121"/>
        <v>0</v>
      </c>
      <c r="L100" s="142">
        <f t="shared" si="122"/>
        <v>0</v>
      </c>
      <c r="M100" s="142">
        <f t="shared" si="123"/>
        <v>0</v>
      </c>
      <c r="N100" s="142">
        <f t="shared" si="10"/>
        <v>0</v>
      </c>
      <c r="O100" s="142">
        <f t="shared" si="124"/>
        <v>0</v>
      </c>
      <c r="P100" s="142">
        <f t="shared" si="125"/>
        <v>0</v>
      </c>
      <c r="Q100" s="142">
        <f t="shared" si="126"/>
        <v>0</v>
      </c>
      <c r="R100" s="142">
        <f t="shared" si="127"/>
        <v>0</v>
      </c>
      <c r="S100" s="142">
        <f t="shared" si="128"/>
        <v>0</v>
      </c>
      <c r="T100" s="142">
        <v>4.0</v>
      </c>
      <c r="U100" s="141" t="s">
        <v>252</v>
      </c>
      <c r="V100" s="143" t="s">
        <v>255</v>
      </c>
      <c r="W100" s="141">
        <v>4.0</v>
      </c>
      <c r="X100" s="141">
        <v>0.0</v>
      </c>
      <c r="Y100" s="144">
        <v>374.4</v>
      </c>
      <c r="Z100" s="145"/>
      <c r="AA100" s="146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9"/>
      <c r="AM100" s="150">
        <f t="shared" si="129"/>
        <v>0</v>
      </c>
      <c r="AN100" s="151" t="str">
        <f t="shared" si="130"/>
        <v>No</v>
      </c>
      <c r="AO100" s="152" t="str">
        <f t="shared" si="131"/>
        <v>No</v>
      </c>
      <c r="AP100" s="20">
        <v>4.0</v>
      </c>
      <c r="AQ100" s="20"/>
      <c r="AR100" s="111"/>
      <c r="AS100" s="111">
        <v>300.0</v>
      </c>
      <c r="AT100" s="111">
        <v>400.0</v>
      </c>
      <c r="AU100" s="111">
        <v>50.0</v>
      </c>
      <c r="AV100" s="20">
        <f t="shared" si="19"/>
        <v>0</v>
      </c>
      <c r="AW100" s="111">
        <v>0.88335</v>
      </c>
      <c r="AX100" s="111"/>
      <c r="AY100" s="138">
        <v>4.0</v>
      </c>
      <c r="AZ100" s="139">
        <f t="shared" si="132"/>
        <v>0</v>
      </c>
    </row>
    <row r="101" ht="99.75" customHeight="1">
      <c r="A101" s="20"/>
      <c r="B101" s="153"/>
      <c r="C101" s="20"/>
      <c r="D101" s="128" t="s">
        <v>256</v>
      </c>
      <c r="E101" s="129">
        <v>12.0</v>
      </c>
      <c r="F101" s="129">
        <f t="shared" si="116"/>
        <v>0</v>
      </c>
      <c r="G101" s="129">
        <f t="shared" si="117"/>
        <v>0</v>
      </c>
      <c r="H101" s="129">
        <f t="shared" si="118"/>
        <v>0</v>
      </c>
      <c r="I101" s="129">
        <f t="shared" si="119"/>
        <v>0</v>
      </c>
      <c r="J101" s="129">
        <f t="shared" si="120"/>
        <v>0</v>
      </c>
      <c r="K101" s="129">
        <f t="shared" si="121"/>
        <v>0</v>
      </c>
      <c r="L101" s="129">
        <f t="shared" si="122"/>
        <v>0</v>
      </c>
      <c r="M101" s="129">
        <f t="shared" si="123"/>
        <v>0</v>
      </c>
      <c r="N101" s="129">
        <f t="shared" si="10"/>
        <v>0</v>
      </c>
      <c r="O101" s="129">
        <f t="shared" si="124"/>
        <v>0</v>
      </c>
      <c r="P101" s="129">
        <f t="shared" si="125"/>
        <v>0</v>
      </c>
      <c r="Q101" s="129">
        <f t="shared" si="126"/>
        <v>0</v>
      </c>
      <c r="R101" s="129">
        <f t="shared" si="127"/>
        <v>0</v>
      </c>
      <c r="S101" s="129">
        <f t="shared" si="128"/>
        <v>0</v>
      </c>
      <c r="T101" s="129">
        <v>4.0</v>
      </c>
      <c r="U101" s="128" t="s">
        <v>257</v>
      </c>
      <c r="V101" s="130" t="s">
        <v>258</v>
      </c>
      <c r="W101" s="128">
        <v>4.0</v>
      </c>
      <c r="X101" s="128">
        <v>0.0</v>
      </c>
      <c r="Y101" s="131">
        <v>374.4</v>
      </c>
      <c r="Z101" s="132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4"/>
      <c r="AM101" s="135">
        <f t="shared" si="129"/>
        <v>0</v>
      </c>
      <c r="AN101" s="136" t="str">
        <f t="shared" si="130"/>
        <v>No</v>
      </c>
      <c r="AO101" s="137" t="str">
        <f t="shared" si="131"/>
        <v>No</v>
      </c>
      <c r="AP101" s="20">
        <v>1.0</v>
      </c>
      <c r="AQ101" s="20">
        <v>1.0</v>
      </c>
      <c r="AR101" s="20"/>
      <c r="AS101" s="20">
        <v>300.0</v>
      </c>
      <c r="AT101" s="20">
        <v>400.0</v>
      </c>
      <c r="AU101" s="20">
        <v>50.0</v>
      </c>
      <c r="AV101" s="20">
        <f t="shared" si="19"/>
        <v>0</v>
      </c>
      <c r="AW101" s="20">
        <v>0.85912</v>
      </c>
      <c r="AX101" s="20"/>
      <c r="AY101" s="138">
        <v>4.0</v>
      </c>
      <c r="AZ101" s="139">
        <f t="shared" si="132"/>
        <v>0</v>
      </c>
    </row>
    <row r="102" ht="99.75" customHeight="1">
      <c r="A102" s="20"/>
      <c r="B102" s="140"/>
      <c r="C102" s="20"/>
      <c r="D102" s="141" t="s">
        <v>259</v>
      </c>
      <c r="E102" s="142">
        <v>19.0</v>
      </c>
      <c r="F102" s="142">
        <f t="shared" si="116"/>
        <v>0</v>
      </c>
      <c r="G102" s="129">
        <f t="shared" si="117"/>
        <v>0</v>
      </c>
      <c r="H102" s="129">
        <f t="shared" si="118"/>
        <v>0</v>
      </c>
      <c r="I102" s="129">
        <f t="shared" si="119"/>
        <v>0</v>
      </c>
      <c r="J102" s="129">
        <f t="shared" si="120"/>
        <v>0</v>
      </c>
      <c r="K102" s="129">
        <f t="shared" si="121"/>
        <v>0</v>
      </c>
      <c r="L102" s="129">
        <f t="shared" si="122"/>
        <v>0</v>
      </c>
      <c r="M102" s="129">
        <f t="shared" si="123"/>
        <v>0</v>
      </c>
      <c r="N102" s="129">
        <f t="shared" si="10"/>
        <v>0</v>
      </c>
      <c r="O102" s="129">
        <f t="shared" si="124"/>
        <v>0</v>
      </c>
      <c r="P102" s="129">
        <f t="shared" si="125"/>
        <v>0</v>
      </c>
      <c r="Q102" s="129">
        <f t="shared" si="126"/>
        <v>0</v>
      </c>
      <c r="R102" s="129">
        <f t="shared" si="127"/>
        <v>0</v>
      </c>
      <c r="S102" s="129">
        <f t="shared" si="128"/>
        <v>0</v>
      </c>
      <c r="T102" s="142">
        <v>2.0</v>
      </c>
      <c r="U102" s="141" t="s">
        <v>260</v>
      </c>
      <c r="V102" s="143" t="s">
        <v>261</v>
      </c>
      <c r="W102" s="141">
        <v>2.0</v>
      </c>
      <c r="X102" s="141">
        <v>0.0</v>
      </c>
      <c r="Y102" s="144">
        <v>426.4</v>
      </c>
      <c r="Z102" s="145"/>
      <c r="AA102" s="146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9"/>
      <c r="AM102" s="150">
        <f t="shared" si="129"/>
        <v>0</v>
      </c>
      <c r="AN102" s="151" t="str">
        <f t="shared" si="130"/>
        <v>No</v>
      </c>
      <c r="AO102" s="152" t="str">
        <f t="shared" si="131"/>
        <v>No</v>
      </c>
      <c r="AP102" s="20">
        <v>4.0</v>
      </c>
      <c r="AQ102" s="20"/>
      <c r="AR102" s="111"/>
      <c r="AS102" s="111">
        <v>200.0</v>
      </c>
      <c r="AT102" s="111">
        <v>500.0</v>
      </c>
      <c r="AU102" s="111">
        <v>60.0</v>
      </c>
      <c r="AV102" s="20">
        <f t="shared" si="19"/>
        <v>0</v>
      </c>
      <c r="AW102" s="111">
        <v>2.21293</v>
      </c>
      <c r="AX102" s="111"/>
      <c r="AY102" s="138">
        <v>2.0</v>
      </c>
      <c r="AZ102" s="139">
        <f t="shared" si="132"/>
        <v>0</v>
      </c>
    </row>
    <row r="103" ht="99.75" customHeight="1">
      <c r="A103" s="20"/>
      <c r="B103" s="153"/>
      <c r="C103" s="20"/>
      <c r="D103" s="128" t="s">
        <v>262</v>
      </c>
      <c r="E103" s="129">
        <v>4.0</v>
      </c>
      <c r="F103" s="129">
        <f t="shared" si="116"/>
        <v>0</v>
      </c>
      <c r="G103" s="129">
        <f t="shared" si="117"/>
        <v>0</v>
      </c>
      <c r="H103" s="129">
        <f t="shared" si="118"/>
        <v>0</v>
      </c>
      <c r="I103" s="129">
        <f t="shared" si="119"/>
        <v>0</v>
      </c>
      <c r="J103" s="129">
        <f t="shared" si="120"/>
        <v>0</v>
      </c>
      <c r="K103" s="129">
        <f t="shared" si="121"/>
        <v>0</v>
      </c>
      <c r="L103" s="129">
        <f t="shared" si="122"/>
        <v>0</v>
      </c>
      <c r="M103" s="129">
        <f t="shared" si="123"/>
        <v>0</v>
      </c>
      <c r="N103" s="129">
        <f t="shared" si="10"/>
        <v>0</v>
      </c>
      <c r="O103" s="129">
        <f t="shared" si="124"/>
        <v>0</v>
      </c>
      <c r="P103" s="129">
        <f t="shared" si="125"/>
        <v>0</v>
      </c>
      <c r="Q103" s="129">
        <f t="shared" si="126"/>
        <v>0</v>
      </c>
      <c r="R103" s="129">
        <f t="shared" si="127"/>
        <v>0</v>
      </c>
      <c r="S103" s="129">
        <f t="shared" si="128"/>
        <v>0</v>
      </c>
      <c r="T103" s="129">
        <v>2.0</v>
      </c>
      <c r="U103" s="128" t="s">
        <v>83</v>
      </c>
      <c r="V103" s="130" t="s">
        <v>263</v>
      </c>
      <c r="W103" s="128">
        <v>2.0</v>
      </c>
      <c r="X103" s="128">
        <v>6.0</v>
      </c>
      <c r="Y103" s="131">
        <v>166.4</v>
      </c>
      <c r="Z103" s="132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4"/>
      <c r="AM103" s="135">
        <f t="shared" si="129"/>
        <v>0</v>
      </c>
      <c r="AN103" s="136" t="str">
        <f t="shared" si="130"/>
        <v>No</v>
      </c>
      <c r="AO103" s="137" t="str">
        <f t="shared" si="131"/>
        <v>No</v>
      </c>
      <c r="AP103" s="20">
        <v>2.0</v>
      </c>
      <c r="AQ103" s="20"/>
      <c r="AR103" s="20"/>
      <c r="AS103" s="20">
        <v>250.0</v>
      </c>
      <c r="AT103" s="20">
        <v>400.0</v>
      </c>
      <c r="AU103" s="20">
        <v>50.0</v>
      </c>
      <c r="AV103" s="20">
        <f t="shared" si="19"/>
        <v>0</v>
      </c>
      <c r="AW103" s="20">
        <v>0.63004</v>
      </c>
      <c r="AX103" s="20"/>
      <c r="AY103" s="138">
        <v>2.0</v>
      </c>
      <c r="AZ103" s="139">
        <f t="shared" si="132"/>
        <v>0</v>
      </c>
    </row>
    <row r="104" ht="99.75" customHeight="1">
      <c r="A104" s="20"/>
      <c r="B104" s="140"/>
      <c r="C104" s="20"/>
      <c r="D104" s="141" t="s">
        <v>264</v>
      </c>
      <c r="E104" s="142">
        <v>4.9</v>
      </c>
      <c r="F104" s="142">
        <f t="shared" si="116"/>
        <v>0</v>
      </c>
      <c r="G104" s="142">
        <f t="shared" si="117"/>
        <v>0</v>
      </c>
      <c r="H104" s="142">
        <f t="shared" si="118"/>
        <v>0</v>
      </c>
      <c r="I104" s="142">
        <f t="shared" si="119"/>
        <v>0</v>
      </c>
      <c r="J104" s="142">
        <f t="shared" si="120"/>
        <v>0</v>
      </c>
      <c r="K104" s="142">
        <f t="shared" si="121"/>
        <v>0</v>
      </c>
      <c r="L104" s="142">
        <f t="shared" si="122"/>
        <v>0</v>
      </c>
      <c r="M104" s="142">
        <f t="shared" si="123"/>
        <v>0</v>
      </c>
      <c r="N104" s="142">
        <f t="shared" si="10"/>
        <v>0</v>
      </c>
      <c r="O104" s="142">
        <f t="shared" si="124"/>
        <v>0</v>
      </c>
      <c r="P104" s="142">
        <f t="shared" si="125"/>
        <v>0</v>
      </c>
      <c r="Q104" s="142">
        <f t="shared" si="126"/>
        <v>0</v>
      </c>
      <c r="R104" s="142">
        <f t="shared" si="127"/>
        <v>0</v>
      </c>
      <c r="S104" s="142">
        <f t="shared" si="128"/>
        <v>0</v>
      </c>
      <c r="T104" s="142">
        <v>1.0</v>
      </c>
      <c r="U104" s="141" t="s">
        <v>83</v>
      </c>
      <c r="V104" s="154" t="s">
        <v>265</v>
      </c>
      <c r="W104" s="141">
        <v>1.0</v>
      </c>
      <c r="X104" s="141">
        <v>8.0</v>
      </c>
      <c r="Y104" s="144">
        <v>114.4</v>
      </c>
      <c r="Z104" s="145"/>
      <c r="AA104" s="146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9"/>
      <c r="AM104" s="150">
        <f t="shared" si="129"/>
        <v>0</v>
      </c>
      <c r="AN104" s="151" t="str">
        <f t="shared" si="130"/>
        <v>No</v>
      </c>
      <c r="AO104" s="152" t="str">
        <f t="shared" si="131"/>
        <v>No</v>
      </c>
      <c r="AP104" s="20">
        <v>1.0</v>
      </c>
      <c r="AQ104" s="20"/>
      <c r="AR104" s="111"/>
      <c r="AS104" s="111">
        <v>200.0</v>
      </c>
      <c r="AT104" s="111">
        <v>300.0</v>
      </c>
      <c r="AU104" s="111">
        <v>40.0</v>
      </c>
      <c r="AV104" s="20">
        <f t="shared" si="19"/>
        <v>0</v>
      </c>
      <c r="AW104" s="111">
        <v>0.66015</v>
      </c>
      <c r="AX104" s="111"/>
      <c r="AY104" s="138">
        <v>1.0</v>
      </c>
      <c r="AZ104" s="139">
        <f t="shared" si="132"/>
        <v>0</v>
      </c>
    </row>
    <row r="105" ht="99.75" customHeight="1">
      <c r="A105" s="20"/>
      <c r="B105" s="153"/>
      <c r="C105" s="20"/>
      <c r="D105" s="128" t="s">
        <v>266</v>
      </c>
      <c r="E105" s="129">
        <v>9.6</v>
      </c>
      <c r="F105" s="129">
        <f t="shared" si="116"/>
        <v>0</v>
      </c>
      <c r="G105" s="129">
        <f t="shared" si="117"/>
        <v>0</v>
      </c>
      <c r="H105" s="129">
        <f t="shared" si="118"/>
        <v>0</v>
      </c>
      <c r="I105" s="129">
        <f t="shared" si="119"/>
        <v>0</v>
      </c>
      <c r="J105" s="129">
        <f t="shared" si="120"/>
        <v>0</v>
      </c>
      <c r="K105" s="129">
        <f t="shared" si="121"/>
        <v>0</v>
      </c>
      <c r="L105" s="129">
        <f t="shared" si="122"/>
        <v>0</v>
      </c>
      <c r="M105" s="129">
        <f t="shared" si="123"/>
        <v>0</v>
      </c>
      <c r="N105" s="129">
        <f t="shared" si="10"/>
        <v>0</v>
      </c>
      <c r="O105" s="129">
        <f t="shared" si="124"/>
        <v>0</v>
      </c>
      <c r="P105" s="129">
        <f t="shared" si="125"/>
        <v>0</v>
      </c>
      <c r="Q105" s="129">
        <f t="shared" si="126"/>
        <v>0</v>
      </c>
      <c r="R105" s="129">
        <f t="shared" si="127"/>
        <v>0</v>
      </c>
      <c r="S105" s="129">
        <f t="shared" si="128"/>
        <v>0</v>
      </c>
      <c r="T105" s="129">
        <v>1.0</v>
      </c>
      <c r="U105" s="128" t="s">
        <v>86</v>
      </c>
      <c r="V105" s="130" t="s">
        <v>267</v>
      </c>
      <c r="W105" s="128">
        <v>1.0</v>
      </c>
      <c r="X105" s="128">
        <v>12.0</v>
      </c>
      <c r="Y105" s="131">
        <v>166.4</v>
      </c>
      <c r="Z105" s="132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4"/>
      <c r="AM105" s="135">
        <f t="shared" si="129"/>
        <v>0</v>
      </c>
      <c r="AN105" s="136" t="str">
        <f t="shared" si="130"/>
        <v>No</v>
      </c>
      <c r="AO105" s="137" t="str">
        <f t="shared" si="131"/>
        <v>No</v>
      </c>
      <c r="AP105" s="20">
        <v>1.0</v>
      </c>
      <c r="AQ105" s="20"/>
      <c r="AR105" s="20"/>
      <c r="AS105" s="20">
        <v>250.0</v>
      </c>
      <c r="AT105" s="20">
        <v>350.0</v>
      </c>
      <c r="AU105" s="20">
        <v>40.0</v>
      </c>
      <c r="AV105" s="20">
        <f t="shared" si="19"/>
        <v>0</v>
      </c>
      <c r="AW105" s="20">
        <v>0.45228</v>
      </c>
      <c r="AX105" s="20"/>
      <c r="AY105" s="138">
        <v>1.0</v>
      </c>
      <c r="AZ105" s="139">
        <f t="shared" si="132"/>
        <v>0</v>
      </c>
    </row>
    <row r="106" ht="99.75" customHeight="1">
      <c r="A106" s="20"/>
      <c r="B106" s="140"/>
      <c r="C106" s="20"/>
      <c r="D106" s="141" t="s">
        <v>268</v>
      </c>
      <c r="E106" s="142">
        <v>15.0</v>
      </c>
      <c r="F106" s="142">
        <f t="shared" si="116"/>
        <v>0</v>
      </c>
      <c r="G106" s="142">
        <f t="shared" si="117"/>
        <v>0</v>
      </c>
      <c r="H106" s="142">
        <f t="shared" si="118"/>
        <v>0</v>
      </c>
      <c r="I106" s="142">
        <f t="shared" si="119"/>
        <v>0</v>
      </c>
      <c r="J106" s="142">
        <f t="shared" si="120"/>
        <v>0</v>
      </c>
      <c r="K106" s="142">
        <f t="shared" si="121"/>
        <v>0</v>
      </c>
      <c r="L106" s="142">
        <f t="shared" si="122"/>
        <v>0</v>
      </c>
      <c r="M106" s="142">
        <f t="shared" si="123"/>
        <v>0</v>
      </c>
      <c r="N106" s="142">
        <f t="shared" si="10"/>
        <v>0</v>
      </c>
      <c r="O106" s="142">
        <f t="shared" si="124"/>
        <v>0</v>
      </c>
      <c r="P106" s="142">
        <f t="shared" si="125"/>
        <v>0</v>
      </c>
      <c r="Q106" s="142">
        <f t="shared" si="126"/>
        <v>0</v>
      </c>
      <c r="R106" s="142">
        <f t="shared" si="127"/>
        <v>0</v>
      </c>
      <c r="S106" s="142">
        <f t="shared" si="128"/>
        <v>0</v>
      </c>
      <c r="T106" s="142">
        <v>1.0</v>
      </c>
      <c r="U106" s="141" t="s">
        <v>86</v>
      </c>
      <c r="V106" s="143" t="s">
        <v>269</v>
      </c>
      <c r="W106" s="141">
        <v>1.0</v>
      </c>
      <c r="X106" s="141">
        <v>14.0</v>
      </c>
      <c r="Y106" s="144">
        <v>228.8</v>
      </c>
      <c r="Z106" s="145"/>
      <c r="AA106" s="146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9"/>
      <c r="AM106" s="150">
        <f t="shared" si="129"/>
        <v>0</v>
      </c>
      <c r="AN106" s="151" t="str">
        <f t="shared" si="130"/>
        <v>No</v>
      </c>
      <c r="AO106" s="152" t="str">
        <f t="shared" si="131"/>
        <v>No</v>
      </c>
      <c r="AP106" s="20"/>
      <c r="AQ106" s="20">
        <v>1.0</v>
      </c>
      <c r="AR106" s="111"/>
      <c r="AS106" s="111">
        <v>300.0</v>
      </c>
      <c r="AT106" s="111">
        <v>400.0</v>
      </c>
      <c r="AU106" s="111">
        <v>50.0</v>
      </c>
      <c r="AV106" s="20">
        <f t="shared" si="19"/>
        <v>0</v>
      </c>
      <c r="AW106" s="111">
        <v>0.88335</v>
      </c>
      <c r="AX106" s="111"/>
      <c r="AY106" s="138">
        <v>1.0</v>
      </c>
      <c r="AZ106" s="139">
        <f t="shared" si="132"/>
        <v>0</v>
      </c>
    </row>
    <row r="107" ht="99.75" customHeight="1">
      <c r="A107" s="20"/>
      <c r="B107" s="177"/>
      <c r="C107" s="18"/>
      <c r="D107" s="156" t="s">
        <v>270</v>
      </c>
      <c r="E107" s="157">
        <v>22.0</v>
      </c>
      <c r="F107" s="157">
        <f t="shared" si="116"/>
        <v>0</v>
      </c>
      <c r="G107" s="157">
        <f t="shared" si="117"/>
        <v>0</v>
      </c>
      <c r="H107" s="157">
        <f t="shared" si="118"/>
        <v>0</v>
      </c>
      <c r="I107" s="157">
        <f t="shared" si="119"/>
        <v>0</v>
      </c>
      <c r="J107" s="157">
        <f t="shared" si="120"/>
        <v>0</v>
      </c>
      <c r="K107" s="157">
        <f t="shared" si="121"/>
        <v>0</v>
      </c>
      <c r="L107" s="157">
        <f t="shared" si="122"/>
        <v>0</v>
      </c>
      <c r="M107" s="157">
        <f t="shared" si="123"/>
        <v>0</v>
      </c>
      <c r="N107" s="157">
        <f t="shared" si="10"/>
        <v>0</v>
      </c>
      <c r="O107" s="157">
        <f t="shared" si="124"/>
        <v>0</v>
      </c>
      <c r="P107" s="157">
        <f t="shared" si="125"/>
        <v>0</v>
      </c>
      <c r="Q107" s="157">
        <f t="shared" si="126"/>
        <v>0</v>
      </c>
      <c r="R107" s="157">
        <f t="shared" si="127"/>
        <v>0</v>
      </c>
      <c r="S107" s="157">
        <f t="shared" si="128"/>
        <v>0</v>
      </c>
      <c r="T107" s="157">
        <v>1.0</v>
      </c>
      <c r="U107" s="156" t="s">
        <v>91</v>
      </c>
      <c r="V107" s="158" t="s">
        <v>271</v>
      </c>
      <c r="W107" s="156">
        <v>1.0</v>
      </c>
      <c r="X107" s="156">
        <v>18.0</v>
      </c>
      <c r="Y107" s="159">
        <v>374.4</v>
      </c>
      <c r="Z107" s="160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2"/>
      <c r="AM107" s="163">
        <f t="shared" si="129"/>
        <v>0</v>
      </c>
      <c r="AN107" s="164" t="str">
        <f t="shared" si="130"/>
        <v>No</v>
      </c>
      <c r="AO107" s="165" t="str">
        <f t="shared" si="131"/>
        <v>No</v>
      </c>
      <c r="AP107" s="20"/>
      <c r="AQ107" s="20">
        <v>1.0</v>
      </c>
      <c r="AR107" s="20"/>
      <c r="AS107" s="20">
        <v>400.0</v>
      </c>
      <c r="AT107" s="20">
        <v>500.0</v>
      </c>
      <c r="AU107" s="20">
        <v>60.0</v>
      </c>
      <c r="AV107" s="20">
        <f t="shared" si="19"/>
        <v>0</v>
      </c>
      <c r="AW107" s="20">
        <v>0.85912</v>
      </c>
      <c r="AX107" s="20"/>
      <c r="AY107" s="166">
        <v>1.0</v>
      </c>
      <c r="AZ107" s="167">
        <f t="shared" si="132"/>
        <v>0</v>
      </c>
    </row>
    <row r="108" ht="49.5" customHeight="1">
      <c r="A108" s="20"/>
      <c r="B108" s="55"/>
      <c r="C108" s="100"/>
      <c r="D108" s="56"/>
      <c r="E108" s="103"/>
      <c r="F108" s="103"/>
      <c r="G108" s="142"/>
      <c r="H108" s="142"/>
      <c r="I108" s="142"/>
      <c r="J108" s="142"/>
      <c r="K108" s="142"/>
      <c r="L108" s="142"/>
      <c r="M108" s="142"/>
      <c r="N108" s="142">
        <f t="shared" si="10"/>
        <v>0</v>
      </c>
      <c r="O108" s="142"/>
      <c r="P108" s="142"/>
      <c r="Q108" s="142"/>
      <c r="R108" s="142"/>
      <c r="S108" s="142"/>
      <c r="T108" s="103"/>
      <c r="U108" s="101"/>
      <c r="V108" s="168"/>
      <c r="W108" s="101"/>
      <c r="X108" s="169"/>
      <c r="Y108" s="170" t="s">
        <v>272</v>
      </c>
      <c r="Z108" s="190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3"/>
      <c r="AM108" s="174"/>
      <c r="AN108" s="151"/>
      <c r="AO108" s="175"/>
      <c r="AP108" s="20"/>
      <c r="AQ108" s="20"/>
      <c r="AR108" s="111" t="str">
        <f>W108</f>
        <v/>
      </c>
      <c r="AS108" s="111"/>
      <c r="AT108" s="111"/>
      <c r="AU108" s="111"/>
      <c r="AV108" s="20">
        <f t="shared" si="19"/>
        <v>0</v>
      </c>
      <c r="AW108" s="111"/>
      <c r="AX108" s="111"/>
      <c r="AY108" s="111"/>
      <c r="AZ108" s="111"/>
    </row>
    <row r="109" ht="99.75" customHeight="1">
      <c r="A109" s="20"/>
      <c r="B109" s="112" t="s">
        <v>25</v>
      </c>
      <c r="C109" s="113"/>
      <c r="D109" s="114" t="s">
        <v>273</v>
      </c>
      <c r="E109" s="115">
        <v>6.0</v>
      </c>
      <c r="F109" s="115">
        <f t="shared" ref="F109:F120" si="135">SUM(Z109:AL109)*E109</f>
        <v>0</v>
      </c>
      <c r="G109" s="115">
        <f t="shared" ref="G109:G120" si="136">Z109*W109</f>
        <v>0</v>
      </c>
      <c r="H109" s="115">
        <f t="shared" ref="H109:H120" si="137">AA109*W109</f>
        <v>0</v>
      </c>
      <c r="I109" s="115">
        <f t="shared" ref="I109:I120" si="138">AB109*W109</f>
        <v>0</v>
      </c>
      <c r="J109" s="115">
        <f t="shared" ref="J109:J120" si="139">AC109*W109</f>
        <v>0</v>
      </c>
      <c r="K109" s="115">
        <f t="shared" ref="K109:K120" si="140">AD109*W109</f>
        <v>0</v>
      </c>
      <c r="L109" s="115">
        <f t="shared" ref="L109:L120" si="141">AE109*W109</f>
        <v>0</v>
      </c>
      <c r="M109" s="115">
        <f t="shared" ref="M109:M120" si="142">AF109*W109</f>
        <v>0</v>
      </c>
      <c r="N109" s="115">
        <f t="shared" si="10"/>
        <v>0</v>
      </c>
      <c r="O109" s="115">
        <f t="shared" ref="O109:O120" si="143">AH109*W109</f>
        <v>0</v>
      </c>
      <c r="P109" s="115">
        <f t="shared" ref="P109:P120" si="144">AI109*W109</f>
        <v>0</v>
      </c>
      <c r="Q109" s="115">
        <f t="shared" ref="Q109:Q120" si="145">AJ109*W109</f>
        <v>0</v>
      </c>
      <c r="R109" s="115">
        <f t="shared" ref="R109:R120" si="146">AK109*W109</f>
        <v>0</v>
      </c>
      <c r="S109" s="115">
        <f t="shared" ref="S109:S120" si="147">AL109*W109</f>
        <v>0</v>
      </c>
      <c r="T109" s="115">
        <v>1.0</v>
      </c>
      <c r="U109" s="114" t="s">
        <v>86</v>
      </c>
      <c r="V109" s="116" t="s">
        <v>274</v>
      </c>
      <c r="W109" s="114">
        <v>1.0</v>
      </c>
      <c r="X109" s="114">
        <v>0.0</v>
      </c>
      <c r="Y109" s="117">
        <v>124.8</v>
      </c>
      <c r="Z109" s="118"/>
      <c r="AA109" s="119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1"/>
      <c r="AM109" s="193">
        <f t="shared" ref="AM109:AM120" si="148">Y109*Z109+Y109*AA109+Y109*AB109+Y109*AC109+Y109*AD109+Y109*AE109+Y109*AF109+Y109*AH109+Y109*AI109+Y109*AJ109+Y109*AK109+Y109*AL109+Y109*AG109</f>
        <v>0</v>
      </c>
      <c r="AN109" s="123" t="str">
        <f t="shared" ref="AN109:AN136" si="149">IF(SUM(Z109:AL109)&gt;0,"Yes","No")</f>
        <v>No</v>
      </c>
      <c r="AO109" s="124" t="str">
        <f t="shared" ref="AO109:AO120" si="150">IF(B109="New","Yes","No")</f>
        <v>Yes</v>
      </c>
      <c r="AP109" s="20"/>
      <c r="AQ109" s="20"/>
      <c r="AR109" s="111"/>
      <c r="AS109" s="111"/>
      <c r="AT109" s="111"/>
      <c r="AU109" s="111"/>
      <c r="AV109" s="20">
        <f t="shared" si="19"/>
        <v>0</v>
      </c>
      <c r="AW109" s="111"/>
      <c r="AX109" s="111"/>
      <c r="AY109" s="125">
        <v>1.0</v>
      </c>
      <c r="AZ109" s="126">
        <f t="shared" ref="AZ109:AZ120" si="151">AY109*SUM(Z109:AL109)</f>
        <v>0</v>
      </c>
    </row>
    <row r="110" ht="99.75" customHeight="1">
      <c r="A110" s="20"/>
      <c r="B110" s="153"/>
      <c r="C110" s="20"/>
      <c r="D110" s="128" t="s">
        <v>275</v>
      </c>
      <c r="E110" s="129">
        <v>2.0</v>
      </c>
      <c r="F110" s="129">
        <f t="shared" si="135"/>
        <v>0</v>
      </c>
      <c r="G110" s="129">
        <f t="shared" si="136"/>
        <v>0</v>
      </c>
      <c r="H110" s="129">
        <f t="shared" si="137"/>
        <v>0</v>
      </c>
      <c r="I110" s="129">
        <f t="shared" si="138"/>
        <v>0</v>
      </c>
      <c r="J110" s="129">
        <f t="shared" si="139"/>
        <v>0</v>
      </c>
      <c r="K110" s="129">
        <f t="shared" si="140"/>
        <v>0</v>
      </c>
      <c r="L110" s="129">
        <f t="shared" si="141"/>
        <v>0</v>
      </c>
      <c r="M110" s="129">
        <f t="shared" si="142"/>
        <v>0</v>
      </c>
      <c r="N110" s="129">
        <f t="shared" si="10"/>
        <v>0</v>
      </c>
      <c r="O110" s="129">
        <f t="shared" si="143"/>
        <v>0</v>
      </c>
      <c r="P110" s="129">
        <f t="shared" si="144"/>
        <v>0</v>
      </c>
      <c r="Q110" s="129">
        <f t="shared" si="145"/>
        <v>0</v>
      </c>
      <c r="R110" s="129">
        <f t="shared" si="146"/>
        <v>0</v>
      </c>
      <c r="S110" s="129">
        <f t="shared" si="147"/>
        <v>0</v>
      </c>
      <c r="T110" s="129">
        <v>1.0</v>
      </c>
      <c r="U110" s="128" t="s">
        <v>86</v>
      </c>
      <c r="V110" s="130" t="s">
        <v>276</v>
      </c>
      <c r="W110" s="128">
        <v>1.0</v>
      </c>
      <c r="X110" s="128">
        <v>0.0</v>
      </c>
      <c r="Y110" s="131">
        <v>81.2</v>
      </c>
      <c r="Z110" s="132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4"/>
      <c r="AM110" s="194">
        <f t="shared" si="148"/>
        <v>0</v>
      </c>
      <c r="AN110" s="136" t="str">
        <f t="shared" si="149"/>
        <v>No</v>
      </c>
      <c r="AO110" s="137" t="str">
        <f t="shared" si="150"/>
        <v>No</v>
      </c>
      <c r="AP110" s="20"/>
      <c r="AQ110" s="20"/>
      <c r="AR110" s="20">
        <f t="shared" ref="AR110:AR114" si="152">W110</f>
        <v>1</v>
      </c>
      <c r="AS110" s="20">
        <v>20.0</v>
      </c>
      <c r="AT110" s="20">
        <v>200.0</v>
      </c>
      <c r="AU110" s="20">
        <v>15.0</v>
      </c>
      <c r="AV110" s="20">
        <f t="shared" si="19"/>
        <v>0</v>
      </c>
      <c r="AW110" s="20">
        <v>0.28361</v>
      </c>
      <c r="AX110" s="20"/>
      <c r="AY110" s="138">
        <v>1.0</v>
      </c>
      <c r="AZ110" s="139">
        <f t="shared" si="151"/>
        <v>0</v>
      </c>
    </row>
    <row r="111" ht="99.75" customHeight="1">
      <c r="A111" s="20"/>
      <c r="B111" s="140"/>
      <c r="C111" s="20"/>
      <c r="D111" s="141" t="s">
        <v>277</v>
      </c>
      <c r="E111" s="142">
        <v>2.5</v>
      </c>
      <c r="F111" s="142">
        <f t="shared" si="135"/>
        <v>0</v>
      </c>
      <c r="G111" s="142">
        <f t="shared" si="136"/>
        <v>0</v>
      </c>
      <c r="H111" s="142">
        <f t="shared" si="137"/>
        <v>0</v>
      </c>
      <c r="I111" s="142">
        <f t="shared" si="138"/>
        <v>0</v>
      </c>
      <c r="J111" s="142">
        <f t="shared" si="139"/>
        <v>0</v>
      </c>
      <c r="K111" s="142">
        <f t="shared" si="140"/>
        <v>0</v>
      </c>
      <c r="L111" s="142">
        <f t="shared" si="141"/>
        <v>0</v>
      </c>
      <c r="M111" s="142">
        <f t="shared" si="142"/>
        <v>0</v>
      </c>
      <c r="N111" s="142">
        <f t="shared" si="10"/>
        <v>0</v>
      </c>
      <c r="O111" s="142">
        <f t="shared" si="143"/>
        <v>0</v>
      </c>
      <c r="P111" s="142">
        <f t="shared" si="144"/>
        <v>0</v>
      </c>
      <c r="Q111" s="142">
        <f t="shared" si="145"/>
        <v>0</v>
      </c>
      <c r="R111" s="142">
        <f t="shared" si="146"/>
        <v>0</v>
      </c>
      <c r="S111" s="142">
        <f t="shared" si="147"/>
        <v>0</v>
      </c>
      <c r="T111" s="142">
        <v>1.0</v>
      </c>
      <c r="U111" s="141" t="s">
        <v>86</v>
      </c>
      <c r="V111" s="143" t="s">
        <v>278</v>
      </c>
      <c r="W111" s="141">
        <v>1.0</v>
      </c>
      <c r="X111" s="141">
        <v>0.0</v>
      </c>
      <c r="Y111" s="144">
        <v>88.4</v>
      </c>
      <c r="Z111" s="145"/>
      <c r="AA111" s="146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9"/>
      <c r="AM111" s="174">
        <f t="shared" si="148"/>
        <v>0</v>
      </c>
      <c r="AN111" s="151" t="str">
        <f t="shared" si="149"/>
        <v>No</v>
      </c>
      <c r="AO111" s="152" t="str">
        <f t="shared" si="150"/>
        <v>No</v>
      </c>
      <c r="AP111" s="20"/>
      <c r="AQ111" s="20"/>
      <c r="AR111" s="111">
        <f t="shared" si="152"/>
        <v>1</v>
      </c>
      <c r="AS111" s="111">
        <v>20.0</v>
      </c>
      <c r="AT111" s="111">
        <v>250.0</v>
      </c>
      <c r="AU111" s="111">
        <v>20.0</v>
      </c>
      <c r="AV111" s="20">
        <f t="shared" si="19"/>
        <v>0</v>
      </c>
      <c r="AW111" s="111"/>
      <c r="AX111" s="111"/>
      <c r="AY111" s="138">
        <v>1.0</v>
      </c>
      <c r="AZ111" s="139">
        <f t="shared" si="151"/>
        <v>0</v>
      </c>
    </row>
    <row r="112" ht="99.75" customHeight="1">
      <c r="A112" s="20"/>
      <c r="B112" s="153"/>
      <c r="C112" s="20"/>
      <c r="D112" s="128" t="s">
        <v>279</v>
      </c>
      <c r="E112" s="129">
        <v>3.5</v>
      </c>
      <c r="F112" s="129">
        <f t="shared" si="135"/>
        <v>0</v>
      </c>
      <c r="G112" s="129">
        <f t="shared" si="136"/>
        <v>0</v>
      </c>
      <c r="H112" s="129">
        <f t="shared" si="137"/>
        <v>0</v>
      </c>
      <c r="I112" s="129">
        <f t="shared" si="138"/>
        <v>0</v>
      </c>
      <c r="J112" s="129">
        <f t="shared" si="139"/>
        <v>0</v>
      </c>
      <c r="K112" s="129">
        <f t="shared" si="140"/>
        <v>0</v>
      </c>
      <c r="L112" s="129">
        <f t="shared" si="141"/>
        <v>0</v>
      </c>
      <c r="M112" s="129">
        <f t="shared" si="142"/>
        <v>0</v>
      </c>
      <c r="N112" s="129">
        <f t="shared" si="10"/>
        <v>0</v>
      </c>
      <c r="O112" s="129">
        <f t="shared" si="143"/>
        <v>0</v>
      </c>
      <c r="P112" s="129">
        <f t="shared" si="144"/>
        <v>0</v>
      </c>
      <c r="Q112" s="129">
        <f t="shared" si="145"/>
        <v>0</v>
      </c>
      <c r="R112" s="129">
        <f t="shared" si="146"/>
        <v>0</v>
      </c>
      <c r="S112" s="129">
        <f t="shared" si="147"/>
        <v>0</v>
      </c>
      <c r="T112" s="129">
        <v>1.0</v>
      </c>
      <c r="U112" s="128" t="s">
        <v>86</v>
      </c>
      <c r="V112" s="130" t="s">
        <v>280</v>
      </c>
      <c r="W112" s="128">
        <v>1.0</v>
      </c>
      <c r="X112" s="128">
        <v>0.0</v>
      </c>
      <c r="Y112" s="131">
        <v>104.0</v>
      </c>
      <c r="Z112" s="132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4"/>
      <c r="AM112" s="194">
        <f t="shared" si="148"/>
        <v>0</v>
      </c>
      <c r="AN112" s="136" t="str">
        <f t="shared" si="149"/>
        <v>No</v>
      </c>
      <c r="AO112" s="137" t="str">
        <f t="shared" si="150"/>
        <v>No</v>
      </c>
      <c r="AP112" s="20"/>
      <c r="AQ112" s="20"/>
      <c r="AR112" s="20">
        <f t="shared" si="152"/>
        <v>1</v>
      </c>
      <c r="AS112" s="20">
        <v>20.0</v>
      </c>
      <c r="AT112" s="20">
        <v>250.0</v>
      </c>
      <c r="AU112" s="20">
        <v>25.0</v>
      </c>
      <c r="AV112" s="20">
        <f t="shared" si="19"/>
        <v>0</v>
      </c>
      <c r="AW112" s="20"/>
      <c r="AX112" s="20"/>
      <c r="AY112" s="138">
        <v>1.0</v>
      </c>
      <c r="AZ112" s="139">
        <f t="shared" si="151"/>
        <v>0</v>
      </c>
    </row>
    <row r="113" ht="99.75" customHeight="1">
      <c r="A113" s="20"/>
      <c r="B113" s="140"/>
      <c r="C113" s="20"/>
      <c r="D113" s="141" t="s">
        <v>281</v>
      </c>
      <c r="E113" s="142">
        <v>5.0</v>
      </c>
      <c r="F113" s="142">
        <f t="shared" si="135"/>
        <v>0</v>
      </c>
      <c r="G113" s="142">
        <f t="shared" si="136"/>
        <v>0</v>
      </c>
      <c r="H113" s="142">
        <f t="shared" si="137"/>
        <v>0</v>
      </c>
      <c r="I113" s="142">
        <f t="shared" si="138"/>
        <v>0</v>
      </c>
      <c r="J113" s="142">
        <f t="shared" si="139"/>
        <v>0</v>
      </c>
      <c r="K113" s="142">
        <f t="shared" si="140"/>
        <v>0</v>
      </c>
      <c r="L113" s="142">
        <f t="shared" si="141"/>
        <v>0</v>
      </c>
      <c r="M113" s="142">
        <f t="shared" si="142"/>
        <v>0</v>
      </c>
      <c r="N113" s="142">
        <f t="shared" si="10"/>
        <v>0</v>
      </c>
      <c r="O113" s="142">
        <f t="shared" si="143"/>
        <v>0</v>
      </c>
      <c r="P113" s="142">
        <f t="shared" si="144"/>
        <v>0</v>
      </c>
      <c r="Q113" s="142">
        <f t="shared" si="145"/>
        <v>0</v>
      </c>
      <c r="R113" s="142">
        <f t="shared" si="146"/>
        <v>0</v>
      </c>
      <c r="S113" s="142">
        <f t="shared" si="147"/>
        <v>0</v>
      </c>
      <c r="T113" s="142">
        <v>1.0</v>
      </c>
      <c r="U113" s="141" t="s">
        <v>86</v>
      </c>
      <c r="V113" s="143" t="s">
        <v>282</v>
      </c>
      <c r="W113" s="141">
        <v>1.0</v>
      </c>
      <c r="X113" s="141">
        <v>0.0</v>
      </c>
      <c r="Y113" s="144">
        <v>109.2</v>
      </c>
      <c r="Z113" s="145"/>
      <c r="AA113" s="146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9"/>
      <c r="AM113" s="174">
        <f t="shared" si="148"/>
        <v>0</v>
      </c>
      <c r="AN113" s="151" t="str">
        <f t="shared" si="149"/>
        <v>No</v>
      </c>
      <c r="AO113" s="152" t="str">
        <f t="shared" si="150"/>
        <v>No</v>
      </c>
      <c r="AP113" s="20"/>
      <c r="AQ113" s="20"/>
      <c r="AR113" s="111">
        <f t="shared" si="152"/>
        <v>1</v>
      </c>
      <c r="AS113" s="111">
        <v>20.0</v>
      </c>
      <c r="AT113" s="111">
        <v>300.0</v>
      </c>
      <c r="AU113" s="111">
        <v>30.0</v>
      </c>
      <c r="AV113" s="20">
        <f t="shared" si="19"/>
        <v>0</v>
      </c>
      <c r="AW113" s="111"/>
      <c r="AX113" s="111"/>
      <c r="AY113" s="138">
        <v>1.0</v>
      </c>
      <c r="AZ113" s="139">
        <f t="shared" si="151"/>
        <v>0</v>
      </c>
    </row>
    <row r="114" ht="99.75" customHeight="1">
      <c r="A114" s="20"/>
      <c r="B114" s="153"/>
      <c r="C114" s="20"/>
      <c r="D114" s="128" t="s">
        <v>283</v>
      </c>
      <c r="E114" s="129">
        <v>4.5</v>
      </c>
      <c r="F114" s="129">
        <f t="shared" si="135"/>
        <v>0</v>
      </c>
      <c r="G114" s="129">
        <f t="shared" si="136"/>
        <v>0</v>
      </c>
      <c r="H114" s="129">
        <f t="shared" si="137"/>
        <v>0</v>
      </c>
      <c r="I114" s="129">
        <f t="shared" si="138"/>
        <v>0</v>
      </c>
      <c r="J114" s="129">
        <f t="shared" si="139"/>
        <v>0</v>
      </c>
      <c r="K114" s="129">
        <f t="shared" si="140"/>
        <v>0</v>
      </c>
      <c r="L114" s="129">
        <f t="shared" si="141"/>
        <v>0</v>
      </c>
      <c r="M114" s="129">
        <f t="shared" si="142"/>
        <v>0</v>
      </c>
      <c r="N114" s="129">
        <f t="shared" si="10"/>
        <v>0</v>
      </c>
      <c r="O114" s="129">
        <f t="shared" si="143"/>
        <v>0</v>
      </c>
      <c r="P114" s="129">
        <f t="shared" si="144"/>
        <v>0</v>
      </c>
      <c r="Q114" s="129">
        <f t="shared" si="145"/>
        <v>0</v>
      </c>
      <c r="R114" s="129">
        <f t="shared" si="146"/>
        <v>0</v>
      </c>
      <c r="S114" s="129">
        <f t="shared" si="147"/>
        <v>0</v>
      </c>
      <c r="T114" s="129">
        <v>1.0</v>
      </c>
      <c r="U114" s="128" t="s">
        <v>91</v>
      </c>
      <c r="V114" s="130" t="s">
        <v>284</v>
      </c>
      <c r="W114" s="128">
        <v>1.0</v>
      </c>
      <c r="X114" s="128">
        <v>0.0</v>
      </c>
      <c r="Y114" s="131">
        <v>130.0</v>
      </c>
      <c r="Z114" s="132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4"/>
      <c r="AM114" s="194">
        <f t="shared" si="148"/>
        <v>0</v>
      </c>
      <c r="AN114" s="136" t="str">
        <f t="shared" si="149"/>
        <v>No</v>
      </c>
      <c r="AO114" s="137" t="str">
        <f t="shared" si="150"/>
        <v>No</v>
      </c>
      <c r="AP114" s="20"/>
      <c r="AQ114" s="20"/>
      <c r="AR114" s="20">
        <f t="shared" si="152"/>
        <v>1</v>
      </c>
      <c r="AS114" s="20">
        <v>20.0</v>
      </c>
      <c r="AT114" s="20">
        <v>300.0</v>
      </c>
      <c r="AU114" s="20">
        <v>40.0</v>
      </c>
      <c r="AV114" s="20">
        <f t="shared" si="19"/>
        <v>0</v>
      </c>
      <c r="AW114" s="20">
        <v>2.32986</v>
      </c>
      <c r="AX114" s="20"/>
      <c r="AY114" s="138">
        <v>1.0</v>
      </c>
      <c r="AZ114" s="139">
        <f t="shared" si="151"/>
        <v>0</v>
      </c>
    </row>
    <row r="115" ht="99.75" customHeight="1">
      <c r="A115" s="20"/>
      <c r="B115" s="140"/>
      <c r="C115" s="20"/>
      <c r="D115" s="141" t="s">
        <v>285</v>
      </c>
      <c r="E115" s="142">
        <v>1.3</v>
      </c>
      <c r="F115" s="142">
        <f t="shared" si="135"/>
        <v>0</v>
      </c>
      <c r="G115" s="142">
        <f t="shared" si="136"/>
        <v>0</v>
      </c>
      <c r="H115" s="142">
        <f t="shared" si="137"/>
        <v>0</v>
      </c>
      <c r="I115" s="142">
        <f t="shared" si="138"/>
        <v>0</v>
      </c>
      <c r="J115" s="142">
        <f t="shared" si="139"/>
        <v>0</v>
      </c>
      <c r="K115" s="142">
        <f t="shared" si="140"/>
        <v>0</v>
      </c>
      <c r="L115" s="142">
        <f t="shared" si="141"/>
        <v>0</v>
      </c>
      <c r="M115" s="142">
        <f t="shared" si="142"/>
        <v>0</v>
      </c>
      <c r="N115" s="142">
        <f t="shared" si="10"/>
        <v>0</v>
      </c>
      <c r="O115" s="142">
        <f t="shared" si="143"/>
        <v>0</v>
      </c>
      <c r="P115" s="142">
        <f t="shared" si="144"/>
        <v>0</v>
      </c>
      <c r="Q115" s="142">
        <f t="shared" si="145"/>
        <v>0</v>
      </c>
      <c r="R115" s="142">
        <f t="shared" si="146"/>
        <v>0</v>
      </c>
      <c r="S115" s="142">
        <f t="shared" si="147"/>
        <v>0</v>
      </c>
      <c r="T115" s="142">
        <v>2.0</v>
      </c>
      <c r="U115" s="141" t="s">
        <v>83</v>
      </c>
      <c r="V115" s="143" t="s">
        <v>286</v>
      </c>
      <c r="W115" s="141">
        <v>2.0</v>
      </c>
      <c r="X115" s="141">
        <v>0.0</v>
      </c>
      <c r="Y115" s="144">
        <v>171.6</v>
      </c>
      <c r="Z115" s="145"/>
      <c r="AA115" s="146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9"/>
      <c r="AM115" s="174">
        <f t="shared" si="148"/>
        <v>0</v>
      </c>
      <c r="AN115" s="151" t="str">
        <f t="shared" si="149"/>
        <v>No</v>
      </c>
      <c r="AO115" s="152" t="str">
        <f t="shared" si="150"/>
        <v>No</v>
      </c>
      <c r="AP115" s="20">
        <v>2.0</v>
      </c>
      <c r="AQ115" s="20"/>
      <c r="AR115" s="111"/>
      <c r="AS115" s="111">
        <v>200.0</v>
      </c>
      <c r="AT115" s="111">
        <v>300.0</v>
      </c>
      <c r="AU115" s="111">
        <v>30.0</v>
      </c>
      <c r="AV115" s="20">
        <f t="shared" si="19"/>
        <v>0</v>
      </c>
      <c r="AW115" s="111">
        <v>0.06144</v>
      </c>
      <c r="AX115" s="111"/>
      <c r="AY115" s="138">
        <v>2.0</v>
      </c>
      <c r="AZ115" s="139">
        <f t="shared" si="151"/>
        <v>0</v>
      </c>
    </row>
    <row r="116" ht="99.75" customHeight="1">
      <c r="A116" s="20"/>
      <c r="B116" s="153"/>
      <c r="C116" s="20"/>
      <c r="D116" s="128" t="s">
        <v>287</v>
      </c>
      <c r="E116" s="129">
        <v>1.8</v>
      </c>
      <c r="F116" s="129">
        <f t="shared" si="135"/>
        <v>0</v>
      </c>
      <c r="G116" s="129">
        <f t="shared" si="136"/>
        <v>0</v>
      </c>
      <c r="H116" s="129">
        <f t="shared" si="137"/>
        <v>0</v>
      </c>
      <c r="I116" s="129">
        <f t="shared" si="138"/>
        <v>0</v>
      </c>
      <c r="J116" s="129">
        <f t="shared" si="139"/>
        <v>0</v>
      </c>
      <c r="K116" s="129">
        <f t="shared" si="140"/>
        <v>0</v>
      </c>
      <c r="L116" s="129">
        <f t="shared" si="141"/>
        <v>0</v>
      </c>
      <c r="M116" s="129">
        <f t="shared" si="142"/>
        <v>0</v>
      </c>
      <c r="N116" s="129">
        <f t="shared" si="10"/>
        <v>0</v>
      </c>
      <c r="O116" s="129">
        <f t="shared" si="143"/>
        <v>0</v>
      </c>
      <c r="P116" s="129">
        <f t="shared" si="144"/>
        <v>0</v>
      </c>
      <c r="Q116" s="129">
        <f t="shared" si="145"/>
        <v>0</v>
      </c>
      <c r="R116" s="129">
        <f t="shared" si="146"/>
        <v>0</v>
      </c>
      <c r="S116" s="129">
        <f t="shared" si="147"/>
        <v>0</v>
      </c>
      <c r="T116" s="129">
        <v>2.0</v>
      </c>
      <c r="U116" s="128" t="s">
        <v>86</v>
      </c>
      <c r="V116" s="130" t="s">
        <v>288</v>
      </c>
      <c r="W116" s="128">
        <v>2.0</v>
      </c>
      <c r="X116" s="128">
        <v>0.0</v>
      </c>
      <c r="Y116" s="131">
        <v>192.4</v>
      </c>
      <c r="Z116" s="132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4"/>
      <c r="AM116" s="194">
        <f t="shared" si="148"/>
        <v>0</v>
      </c>
      <c r="AN116" s="136" t="str">
        <f t="shared" si="149"/>
        <v>No</v>
      </c>
      <c r="AO116" s="137" t="str">
        <f t="shared" si="150"/>
        <v>No</v>
      </c>
      <c r="AP116" s="20">
        <v>2.0</v>
      </c>
      <c r="AQ116" s="20"/>
      <c r="AR116" s="20"/>
      <c r="AS116" s="20">
        <v>200.0</v>
      </c>
      <c r="AT116" s="20">
        <v>300.0</v>
      </c>
      <c r="AU116" s="20">
        <v>40.0</v>
      </c>
      <c r="AV116" s="20">
        <f t="shared" si="19"/>
        <v>0</v>
      </c>
      <c r="AW116" s="20">
        <v>0.09044</v>
      </c>
      <c r="AX116" s="20"/>
      <c r="AY116" s="138">
        <v>2.0</v>
      </c>
      <c r="AZ116" s="139">
        <f t="shared" si="151"/>
        <v>0</v>
      </c>
    </row>
    <row r="117" ht="99.75" customHeight="1">
      <c r="A117" s="20"/>
      <c r="B117" s="140"/>
      <c r="C117" s="20"/>
      <c r="D117" s="141" t="s">
        <v>289</v>
      </c>
      <c r="E117" s="142">
        <v>5.2</v>
      </c>
      <c r="F117" s="142">
        <f t="shared" si="135"/>
        <v>0</v>
      </c>
      <c r="G117" s="142">
        <f t="shared" si="136"/>
        <v>0</v>
      </c>
      <c r="H117" s="142">
        <f t="shared" si="137"/>
        <v>0</v>
      </c>
      <c r="I117" s="142">
        <f t="shared" si="138"/>
        <v>0</v>
      </c>
      <c r="J117" s="142">
        <f t="shared" si="139"/>
        <v>0</v>
      </c>
      <c r="K117" s="142">
        <f t="shared" si="140"/>
        <v>0</v>
      </c>
      <c r="L117" s="142">
        <f t="shared" si="141"/>
        <v>0</v>
      </c>
      <c r="M117" s="142">
        <f t="shared" si="142"/>
        <v>0</v>
      </c>
      <c r="N117" s="142">
        <f t="shared" si="10"/>
        <v>0</v>
      </c>
      <c r="O117" s="142">
        <f t="shared" si="143"/>
        <v>0</v>
      </c>
      <c r="P117" s="142">
        <f t="shared" si="144"/>
        <v>0</v>
      </c>
      <c r="Q117" s="142">
        <f t="shared" si="145"/>
        <v>0</v>
      </c>
      <c r="R117" s="142">
        <f t="shared" si="146"/>
        <v>0</v>
      </c>
      <c r="S117" s="142">
        <f t="shared" si="147"/>
        <v>0</v>
      </c>
      <c r="T117" s="142">
        <v>2.0</v>
      </c>
      <c r="U117" s="141" t="s">
        <v>91</v>
      </c>
      <c r="V117" s="143" t="s">
        <v>290</v>
      </c>
      <c r="W117" s="141">
        <v>2.0</v>
      </c>
      <c r="X117" s="141">
        <v>0.0</v>
      </c>
      <c r="Y117" s="144">
        <v>260.0</v>
      </c>
      <c r="Z117" s="145"/>
      <c r="AA117" s="146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9"/>
      <c r="AM117" s="174">
        <f t="shared" si="148"/>
        <v>0</v>
      </c>
      <c r="AN117" s="151" t="str">
        <f t="shared" si="149"/>
        <v>No</v>
      </c>
      <c r="AO117" s="152" t="str">
        <f t="shared" si="150"/>
        <v>No</v>
      </c>
      <c r="AP117" s="20">
        <v>2.0</v>
      </c>
      <c r="AQ117" s="20"/>
      <c r="AR117" s="111"/>
      <c r="AS117" s="111">
        <v>250.0</v>
      </c>
      <c r="AT117" s="111">
        <v>300.0</v>
      </c>
      <c r="AU117" s="111">
        <v>40.0</v>
      </c>
      <c r="AV117" s="20">
        <f t="shared" si="19"/>
        <v>0</v>
      </c>
      <c r="AW117" s="111"/>
      <c r="AX117" s="111"/>
      <c r="AY117" s="138">
        <v>2.0</v>
      </c>
      <c r="AZ117" s="139">
        <f t="shared" si="151"/>
        <v>0</v>
      </c>
    </row>
    <row r="118" ht="99.75" customHeight="1">
      <c r="A118" s="20"/>
      <c r="B118" s="153"/>
      <c r="C118" s="20"/>
      <c r="D118" s="128" t="s">
        <v>291</v>
      </c>
      <c r="E118" s="129">
        <v>1.5</v>
      </c>
      <c r="F118" s="129">
        <f t="shared" si="135"/>
        <v>0</v>
      </c>
      <c r="G118" s="129">
        <f t="shared" si="136"/>
        <v>0</v>
      </c>
      <c r="H118" s="129">
        <f t="shared" si="137"/>
        <v>0</v>
      </c>
      <c r="I118" s="129">
        <f t="shared" si="138"/>
        <v>0</v>
      </c>
      <c r="J118" s="129">
        <f t="shared" si="139"/>
        <v>0</v>
      </c>
      <c r="K118" s="129">
        <f t="shared" si="140"/>
        <v>0</v>
      </c>
      <c r="L118" s="129">
        <f t="shared" si="141"/>
        <v>0</v>
      </c>
      <c r="M118" s="129">
        <f t="shared" si="142"/>
        <v>0</v>
      </c>
      <c r="N118" s="129">
        <f t="shared" si="10"/>
        <v>0</v>
      </c>
      <c r="O118" s="129">
        <f t="shared" si="143"/>
        <v>0</v>
      </c>
      <c r="P118" s="129">
        <f t="shared" si="144"/>
        <v>0</v>
      </c>
      <c r="Q118" s="129">
        <f t="shared" si="145"/>
        <v>0</v>
      </c>
      <c r="R118" s="129">
        <f t="shared" si="146"/>
        <v>0</v>
      </c>
      <c r="S118" s="129">
        <f t="shared" si="147"/>
        <v>0</v>
      </c>
      <c r="T118" s="129">
        <v>2.0</v>
      </c>
      <c r="U118" s="128" t="s">
        <v>83</v>
      </c>
      <c r="V118" s="130" t="s">
        <v>292</v>
      </c>
      <c r="W118" s="128">
        <v>2.0</v>
      </c>
      <c r="X118" s="128">
        <v>0.0</v>
      </c>
      <c r="Y118" s="131">
        <v>176.8</v>
      </c>
      <c r="Z118" s="132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4"/>
      <c r="AM118" s="194">
        <f t="shared" si="148"/>
        <v>0</v>
      </c>
      <c r="AN118" s="136" t="str">
        <f t="shared" si="149"/>
        <v>No</v>
      </c>
      <c r="AO118" s="137" t="str">
        <f t="shared" si="150"/>
        <v>No</v>
      </c>
      <c r="AP118" s="20">
        <v>2.0</v>
      </c>
      <c r="AQ118" s="20"/>
      <c r="AR118" s="20"/>
      <c r="AS118" s="20">
        <v>200.0</v>
      </c>
      <c r="AT118" s="20">
        <v>300.0</v>
      </c>
      <c r="AU118" s="20">
        <v>30.0</v>
      </c>
      <c r="AV118" s="20">
        <f t="shared" si="19"/>
        <v>0</v>
      </c>
      <c r="AW118" s="20">
        <v>0.08196</v>
      </c>
      <c r="AX118" s="20"/>
      <c r="AY118" s="138">
        <v>2.0</v>
      </c>
      <c r="AZ118" s="139">
        <f t="shared" si="151"/>
        <v>0</v>
      </c>
    </row>
    <row r="119" ht="99.75" customHeight="1">
      <c r="A119" s="20"/>
      <c r="B119" s="140"/>
      <c r="C119" s="20"/>
      <c r="D119" s="141" t="s">
        <v>293</v>
      </c>
      <c r="E119" s="142">
        <v>2.8</v>
      </c>
      <c r="F119" s="142">
        <f t="shared" si="135"/>
        <v>0</v>
      </c>
      <c r="G119" s="142">
        <f t="shared" si="136"/>
        <v>0</v>
      </c>
      <c r="H119" s="142">
        <f t="shared" si="137"/>
        <v>0</v>
      </c>
      <c r="I119" s="142">
        <f t="shared" si="138"/>
        <v>0</v>
      </c>
      <c r="J119" s="142">
        <f t="shared" si="139"/>
        <v>0</v>
      </c>
      <c r="K119" s="142">
        <f t="shared" si="140"/>
        <v>0</v>
      </c>
      <c r="L119" s="142">
        <f t="shared" si="141"/>
        <v>0</v>
      </c>
      <c r="M119" s="142">
        <f t="shared" si="142"/>
        <v>0</v>
      </c>
      <c r="N119" s="142">
        <f t="shared" si="10"/>
        <v>0</v>
      </c>
      <c r="O119" s="142">
        <f t="shared" si="143"/>
        <v>0</v>
      </c>
      <c r="P119" s="142">
        <f t="shared" si="144"/>
        <v>0</v>
      </c>
      <c r="Q119" s="142">
        <f t="shared" si="145"/>
        <v>0</v>
      </c>
      <c r="R119" s="142">
        <f t="shared" si="146"/>
        <v>0</v>
      </c>
      <c r="S119" s="142">
        <f t="shared" si="147"/>
        <v>0</v>
      </c>
      <c r="T119" s="142">
        <v>2.0</v>
      </c>
      <c r="U119" s="141" t="s">
        <v>86</v>
      </c>
      <c r="V119" s="143" t="s">
        <v>294</v>
      </c>
      <c r="W119" s="141">
        <v>2.0</v>
      </c>
      <c r="X119" s="141">
        <v>0.0</v>
      </c>
      <c r="Y119" s="144">
        <v>192.4</v>
      </c>
      <c r="Z119" s="145"/>
      <c r="AA119" s="146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9"/>
      <c r="AM119" s="174">
        <f t="shared" si="148"/>
        <v>0</v>
      </c>
      <c r="AN119" s="151" t="str">
        <f t="shared" si="149"/>
        <v>No</v>
      </c>
      <c r="AO119" s="152" t="str">
        <f t="shared" si="150"/>
        <v>No</v>
      </c>
      <c r="AP119" s="20">
        <v>2.0</v>
      </c>
      <c r="AQ119" s="20"/>
      <c r="AR119" s="111"/>
      <c r="AS119" s="111">
        <v>200.0</v>
      </c>
      <c r="AT119" s="111">
        <v>300.0</v>
      </c>
      <c r="AU119" s="111">
        <v>40.0</v>
      </c>
      <c r="AV119" s="20">
        <f t="shared" si="19"/>
        <v>0</v>
      </c>
      <c r="AW119" s="111">
        <v>0.14348</v>
      </c>
      <c r="AX119" s="111"/>
      <c r="AY119" s="138">
        <v>2.0</v>
      </c>
      <c r="AZ119" s="139">
        <f t="shared" si="151"/>
        <v>0</v>
      </c>
    </row>
    <row r="120" ht="99.75" customHeight="1">
      <c r="A120" s="20"/>
      <c r="B120" s="177"/>
      <c r="C120" s="18"/>
      <c r="D120" s="156" t="s">
        <v>295</v>
      </c>
      <c r="E120" s="157">
        <v>4.7</v>
      </c>
      <c r="F120" s="157">
        <f t="shared" si="135"/>
        <v>0</v>
      </c>
      <c r="G120" s="157">
        <f t="shared" si="136"/>
        <v>0</v>
      </c>
      <c r="H120" s="157">
        <f t="shared" si="137"/>
        <v>0</v>
      </c>
      <c r="I120" s="157">
        <f t="shared" si="138"/>
        <v>0</v>
      </c>
      <c r="J120" s="157">
        <f t="shared" si="139"/>
        <v>0</v>
      </c>
      <c r="K120" s="157">
        <f t="shared" si="140"/>
        <v>0</v>
      </c>
      <c r="L120" s="157">
        <f t="shared" si="141"/>
        <v>0</v>
      </c>
      <c r="M120" s="157">
        <f t="shared" si="142"/>
        <v>0</v>
      </c>
      <c r="N120" s="157">
        <f t="shared" si="10"/>
        <v>0</v>
      </c>
      <c r="O120" s="157">
        <f t="shared" si="143"/>
        <v>0</v>
      </c>
      <c r="P120" s="157">
        <f t="shared" si="144"/>
        <v>0</v>
      </c>
      <c r="Q120" s="157">
        <f t="shared" si="145"/>
        <v>0</v>
      </c>
      <c r="R120" s="157">
        <f t="shared" si="146"/>
        <v>0</v>
      </c>
      <c r="S120" s="157">
        <f t="shared" si="147"/>
        <v>0</v>
      </c>
      <c r="T120" s="157">
        <v>2.0</v>
      </c>
      <c r="U120" s="156" t="s">
        <v>86</v>
      </c>
      <c r="V120" s="158" t="s">
        <v>296</v>
      </c>
      <c r="W120" s="156">
        <v>2.0</v>
      </c>
      <c r="X120" s="156">
        <v>0.0</v>
      </c>
      <c r="Y120" s="159">
        <v>223.6</v>
      </c>
      <c r="Z120" s="160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2"/>
      <c r="AM120" s="195">
        <f t="shared" si="148"/>
        <v>0</v>
      </c>
      <c r="AN120" s="164" t="str">
        <f t="shared" si="149"/>
        <v>No</v>
      </c>
      <c r="AO120" s="165" t="str">
        <f t="shared" si="150"/>
        <v>No</v>
      </c>
      <c r="AP120" s="20">
        <v>2.0</v>
      </c>
      <c r="AQ120" s="20"/>
      <c r="AR120" s="20"/>
      <c r="AS120" s="20">
        <v>250.0</v>
      </c>
      <c r="AT120" s="20">
        <v>300.0</v>
      </c>
      <c r="AU120" s="20">
        <v>40.0</v>
      </c>
      <c r="AV120" s="20">
        <f t="shared" si="19"/>
        <v>0</v>
      </c>
      <c r="AW120" s="20">
        <v>0.24452</v>
      </c>
      <c r="AX120" s="20"/>
      <c r="AY120" s="166">
        <v>2.0</v>
      </c>
      <c r="AZ120" s="167">
        <f t="shared" si="151"/>
        <v>0</v>
      </c>
    </row>
    <row r="121" ht="49.5" customHeight="1">
      <c r="A121" s="20"/>
      <c r="B121" s="55"/>
      <c r="C121" s="100"/>
      <c r="D121" s="56"/>
      <c r="E121" s="103"/>
      <c r="F121" s="103"/>
      <c r="G121" s="142"/>
      <c r="H121" s="142"/>
      <c r="I121" s="142"/>
      <c r="J121" s="142"/>
      <c r="K121" s="142"/>
      <c r="L121" s="142"/>
      <c r="M121" s="142"/>
      <c r="N121" s="142">
        <f t="shared" si="10"/>
        <v>0</v>
      </c>
      <c r="O121" s="142"/>
      <c r="P121" s="142"/>
      <c r="Q121" s="142"/>
      <c r="R121" s="142"/>
      <c r="S121" s="142"/>
      <c r="T121" s="103"/>
      <c r="U121" s="101"/>
      <c r="V121" s="168"/>
      <c r="W121" s="101"/>
      <c r="X121" s="169"/>
      <c r="Y121" s="170" t="s">
        <v>297</v>
      </c>
      <c r="Z121" s="190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3"/>
      <c r="AM121" s="174"/>
      <c r="AN121" s="151" t="str">
        <f t="shared" si="149"/>
        <v>No</v>
      </c>
      <c r="AO121" s="175"/>
      <c r="AP121" s="20"/>
      <c r="AQ121" s="20"/>
      <c r="AR121" s="111"/>
      <c r="AS121" s="111"/>
      <c r="AT121" s="111"/>
      <c r="AU121" s="111"/>
      <c r="AV121" s="20">
        <f t="shared" si="19"/>
        <v>0</v>
      </c>
      <c r="AW121" s="111"/>
      <c r="AX121" s="111"/>
      <c r="AY121" s="111"/>
      <c r="AZ121" s="111"/>
    </row>
    <row r="122" ht="99.75" customHeight="1">
      <c r="A122" s="20"/>
      <c r="B122" s="112" t="s">
        <v>25</v>
      </c>
      <c r="C122" s="113"/>
      <c r="D122" s="114" t="s">
        <v>298</v>
      </c>
      <c r="E122" s="115">
        <v>10.7</v>
      </c>
      <c r="F122" s="115">
        <f t="shared" ref="F122:F136" si="153">SUM(Z122:AL122)*E122</f>
        <v>0</v>
      </c>
      <c r="G122" s="115">
        <f t="shared" ref="G122:G136" si="154">Z122*W122</f>
        <v>0</v>
      </c>
      <c r="H122" s="115">
        <f t="shared" ref="H122:H136" si="155">AA122*W122</f>
        <v>0</v>
      </c>
      <c r="I122" s="115">
        <f t="shared" ref="I122:I136" si="156">AB122*W122</f>
        <v>0</v>
      </c>
      <c r="J122" s="115">
        <f t="shared" ref="J122:J136" si="157">AC122*W122</f>
        <v>0</v>
      </c>
      <c r="K122" s="115">
        <f t="shared" ref="K122:K136" si="158">AD122*W122</f>
        <v>0</v>
      </c>
      <c r="L122" s="115">
        <f t="shared" ref="L122:L136" si="159">AE122*W122</f>
        <v>0</v>
      </c>
      <c r="M122" s="115">
        <f t="shared" ref="M122:M136" si="160">AF122*W122</f>
        <v>0</v>
      </c>
      <c r="N122" s="115">
        <f t="shared" si="10"/>
        <v>0</v>
      </c>
      <c r="O122" s="115">
        <f t="shared" ref="O122:O136" si="161">AH122*W122</f>
        <v>0</v>
      </c>
      <c r="P122" s="115">
        <f t="shared" ref="P122:P136" si="162">AI122*W122</f>
        <v>0</v>
      </c>
      <c r="Q122" s="115">
        <f t="shared" ref="Q122:Q136" si="163">AJ122*W122</f>
        <v>0</v>
      </c>
      <c r="R122" s="115">
        <f t="shared" ref="R122:R136" si="164">AK122*W122</f>
        <v>0</v>
      </c>
      <c r="S122" s="115">
        <f t="shared" ref="S122:S136" si="165">AL122*W122</f>
        <v>0</v>
      </c>
      <c r="T122" s="115">
        <v>4.0</v>
      </c>
      <c r="U122" s="114" t="s">
        <v>91</v>
      </c>
      <c r="V122" s="116" t="s">
        <v>299</v>
      </c>
      <c r="W122" s="114">
        <v>4.0</v>
      </c>
      <c r="X122" s="114">
        <v>0.0</v>
      </c>
      <c r="Y122" s="117">
        <v>374.4</v>
      </c>
      <c r="Z122" s="118"/>
      <c r="AA122" s="119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1"/>
      <c r="AM122" s="122">
        <f t="shared" ref="AM122:AM136" si="166">Y122*Z122+Y122*AA122+Y122*AB122+Y122*AC122+Y122*AD122+Y122*AE122+Y122*AF122+Y122*AH122+Y122*AI122+Y122*AJ122+Y122*AK122+Y122*AL122+Y122*AG122</f>
        <v>0</v>
      </c>
      <c r="AN122" s="123" t="str">
        <f t="shared" si="149"/>
        <v>No</v>
      </c>
      <c r="AO122" s="124" t="str">
        <f t="shared" ref="AO122:AO136" si="167">IF(B122="New","Yes","No")</f>
        <v>Yes</v>
      </c>
      <c r="AP122" s="20"/>
      <c r="AQ122" s="20"/>
      <c r="AR122" s="111"/>
      <c r="AS122" s="111"/>
      <c r="AT122" s="111"/>
      <c r="AU122" s="111"/>
      <c r="AV122" s="20">
        <f t="shared" si="19"/>
        <v>0</v>
      </c>
      <c r="AW122" s="111"/>
      <c r="AX122" s="111"/>
      <c r="AY122" s="125">
        <v>4.0</v>
      </c>
      <c r="AZ122" s="126">
        <f t="shared" ref="AZ122:AZ136" si="168">AY122*SUM(Z122:AL122)</f>
        <v>0</v>
      </c>
    </row>
    <row r="123" ht="99.75" customHeight="1">
      <c r="A123" s="20"/>
      <c r="B123" s="153"/>
      <c r="C123" s="20"/>
      <c r="D123" s="128" t="s">
        <v>300</v>
      </c>
      <c r="E123" s="129">
        <v>3.2</v>
      </c>
      <c r="F123" s="129">
        <f t="shared" si="153"/>
        <v>0</v>
      </c>
      <c r="G123" s="129">
        <f t="shared" si="154"/>
        <v>0</v>
      </c>
      <c r="H123" s="129">
        <f t="shared" si="155"/>
        <v>0</v>
      </c>
      <c r="I123" s="129">
        <f t="shared" si="156"/>
        <v>0</v>
      </c>
      <c r="J123" s="129">
        <f t="shared" si="157"/>
        <v>0</v>
      </c>
      <c r="K123" s="129">
        <f t="shared" si="158"/>
        <v>0</v>
      </c>
      <c r="L123" s="129">
        <f t="shared" si="159"/>
        <v>0</v>
      </c>
      <c r="M123" s="129">
        <f t="shared" si="160"/>
        <v>0</v>
      </c>
      <c r="N123" s="129">
        <f t="shared" si="10"/>
        <v>0</v>
      </c>
      <c r="O123" s="129">
        <f t="shared" si="161"/>
        <v>0</v>
      </c>
      <c r="P123" s="129">
        <f t="shared" si="162"/>
        <v>0</v>
      </c>
      <c r="Q123" s="129">
        <f t="shared" si="163"/>
        <v>0</v>
      </c>
      <c r="R123" s="129">
        <f t="shared" si="164"/>
        <v>0</v>
      </c>
      <c r="S123" s="129">
        <f t="shared" si="165"/>
        <v>0</v>
      </c>
      <c r="T123" s="129">
        <v>4.0</v>
      </c>
      <c r="U123" s="128" t="s">
        <v>83</v>
      </c>
      <c r="V123" s="130" t="s">
        <v>301</v>
      </c>
      <c r="W123" s="128">
        <v>4.0</v>
      </c>
      <c r="X123" s="128">
        <v>0.0</v>
      </c>
      <c r="Y123" s="131">
        <v>249.6</v>
      </c>
      <c r="Z123" s="132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4"/>
      <c r="AM123" s="135">
        <f t="shared" si="166"/>
        <v>0</v>
      </c>
      <c r="AN123" s="136" t="str">
        <f t="shared" si="149"/>
        <v>No</v>
      </c>
      <c r="AO123" s="137" t="str">
        <f t="shared" si="167"/>
        <v>No</v>
      </c>
      <c r="AP123" s="20">
        <v>4.0</v>
      </c>
      <c r="AQ123" s="20"/>
      <c r="AR123" s="20"/>
      <c r="AS123" s="20">
        <v>150.0</v>
      </c>
      <c r="AT123" s="20">
        <v>500.0</v>
      </c>
      <c r="AU123" s="20">
        <v>60.0</v>
      </c>
      <c r="AV123" s="20">
        <f t="shared" si="19"/>
        <v>0</v>
      </c>
      <c r="AW123" s="20">
        <v>0.35316</v>
      </c>
      <c r="AX123" s="20"/>
      <c r="AY123" s="138">
        <v>4.0</v>
      </c>
      <c r="AZ123" s="139">
        <f t="shared" si="168"/>
        <v>0</v>
      </c>
    </row>
    <row r="124" ht="99.75" customHeight="1">
      <c r="A124" s="20"/>
      <c r="B124" s="140"/>
      <c r="C124" s="20"/>
      <c r="D124" s="141" t="s">
        <v>302</v>
      </c>
      <c r="E124" s="142">
        <v>5.4</v>
      </c>
      <c r="F124" s="142">
        <f t="shared" si="153"/>
        <v>0</v>
      </c>
      <c r="G124" s="142">
        <f t="shared" si="154"/>
        <v>0</v>
      </c>
      <c r="H124" s="142">
        <f t="shared" si="155"/>
        <v>0</v>
      </c>
      <c r="I124" s="142">
        <f t="shared" si="156"/>
        <v>0</v>
      </c>
      <c r="J124" s="142">
        <f t="shared" si="157"/>
        <v>0</v>
      </c>
      <c r="K124" s="142">
        <f t="shared" si="158"/>
        <v>0</v>
      </c>
      <c r="L124" s="142">
        <f t="shared" si="159"/>
        <v>0</v>
      </c>
      <c r="M124" s="142">
        <f t="shared" si="160"/>
        <v>0</v>
      </c>
      <c r="N124" s="142">
        <f t="shared" si="10"/>
        <v>0</v>
      </c>
      <c r="O124" s="142">
        <f t="shared" si="161"/>
        <v>0</v>
      </c>
      <c r="P124" s="142">
        <f t="shared" si="162"/>
        <v>0</v>
      </c>
      <c r="Q124" s="142">
        <f t="shared" si="163"/>
        <v>0</v>
      </c>
      <c r="R124" s="142">
        <f t="shared" si="164"/>
        <v>0</v>
      </c>
      <c r="S124" s="142">
        <f t="shared" si="165"/>
        <v>0</v>
      </c>
      <c r="T124" s="142">
        <v>4.0</v>
      </c>
      <c r="U124" s="141" t="s">
        <v>86</v>
      </c>
      <c r="V124" s="143" t="s">
        <v>303</v>
      </c>
      <c r="W124" s="141">
        <v>4.0</v>
      </c>
      <c r="X124" s="141">
        <v>0.0</v>
      </c>
      <c r="Y124" s="144">
        <v>286.0</v>
      </c>
      <c r="Z124" s="145"/>
      <c r="AA124" s="146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9"/>
      <c r="AM124" s="150">
        <f t="shared" si="166"/>
        <v>0</v>
      </c>
      <c r="AN124" s="151" t="str">
        <f t="shared" si="149"/>
        <v>No</v>
      </c>
      <c r="AO124" s="152" t="str">
        <f t="shared" si="167"/>
        <v>No</v>
      </c>
      <c r="AP124" s="20">
        <v>4.0</v>
      </c>
      <c r="AQ124" s="20"/>
      <c r="AR124" s="111"/>
      <c r="AS124" s="111">
        <v>150.0</v>
      </c>
      <c r="AT124" s="111">
        <v>500.0</v>
      </c>
      <c r="AU124" s="111">
        <v>60.0</v>
      </c>
      <c r="AV124" s="20">
        <f t="shared" si="19"/>
        <v>0</v>
      </c>
      <c r="AW124" s="111">
        <v>0.95039</v>
      </c>
      <c r="AX124" s="111"/>
      <c r="AY124" s="138">
        <v>4.0</v>
      </c>
      <c r="AZ124" s="139">
        <f t="shared" si="168"/>
        <v>0</v>
      </c>
    </row>
    <row r="125" ht="99.75" customHeight="1">
      <c r="A125" s="20"/>
      <c r="B125" s="153"/>
      <c r="C125" s="20"/>
      <c r="D125" s="128" t="s">
        <v>304</v>
      </c>
      <c r="E125" s="129">
        <v>6.0</v>
      </c>
      <c r="F125" s="129">
        <f t="shared" si="153"/>
        <v>0</v>
      </c>
      <c r="G125" s="129">
        <f t="shared" si="154"/>
        <v>0</v>
      </c>
      <c r="H125" s="129">
        <f t="shared" si="155"/>
        <v>0</v>
      </c>
      <c r="I125" s="129">
        <f t="shared" si="156"/>
        <v>0</v>
      </c>
      <c r="J125" s="129">
        <f t="shared" si="157"/>
        <v>0</v>
      </c>
      <c r="K125" s="129">
        <f t="shared" si="158"/>
        <v>0</v>
      </c>
      <c r="L125" s="129">
        <f t="shared" si="159"/>
        <v>0</v>
      </c>
      <c r="M125" s="129">
        <f t="shared" si="160"/>
        <v>0</v>
      </c>
      <c r="N125" s="129">
        <f t="shared" si="10"/>
        <v>0</v>
      </c>
      <c r="O125" s="129">
        <f t="shared" si="161"/>
        <v>0</v>
      </c>
      <c r="P125" s="129">
        <f t="shared" si="162"/>
        <v>0</v>
      </c>
      <c r="Q125" s="129">
        <f t="shared" si="163"/>
        <v>0</v>
      </c>
      <c r="R125" s="129">
        <f t="shared" si="164"/>
        <v>0</v>
      </c>
      <c r="S125" s="129">
        <f t="shared" si="165"/>
        <v>0</v>
      </c>
      <c r="T125" s="129">
        <v>3.0</v>
      </c>
      <c r="U125" s="128" t="s">
        <v>86</v>
      </c>
      <c r="V125" s="130" t="s">
        <v>305</v>
      </c>
      <c r="W125" s="128">
        <v>3.0</v>
      </c>
      <c r="X125" s="128">
        <v>0.0</v>
      </c>
      <c r="Y125" s="131">
        <v>286.0</v>
      </c>
      <c r="Z125" s="132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4"/>
      <c r="AM125" s="135">
        <f t="shared" si="166"/>
        <v>0</v>
      </c>
      <c r="AN125" s="136" t="str">
        <f t="shared" si="149"/>
        <v>No</v>
      </c>
      <c r="AO125" s="137" t="str">
        <f t="shared" si="167"/>
        <v>No</v>
      </c>
      <c r="AP125" s="20">
        <v>3.0</v>
      </c>
      <c r="AQ125" s="20"/>
      <c r="AR125" s="20"/>
      <c r="AS125" s="20">
        <v>150.0</v>
      </c>
      <c r="AT125" s="20">
        <v>500.0</v>
      </c>
      <c r="AU125" s="20">
        <v>60.0</v>
      </c>
      <c r="AV125" s="20">
        <f t="shared" si="19"/>
        <v>0</v>
      </c>
      <c r="AW125" s="20">
        <v>0.54885</v>
      </c>
      <c r="AX125" s="20"/>
      <c r="AY125" s="138">
        <v>3.0</v>
      </c>
      <c r="AZ125" s="139">
        <f t="shared" si="168"/>
        <v>0</v>
      </c>
    </row>
    <row r="126" ht="99.75" customHeight="1">
      <c r="A126" s="20"/>
      <c r="B126" s="140"/>
      <c r="C126" s="20"/>
      <c r="D126" s="141" t="s">
        <v>306</v>
      </c>
      <c r="E126" s="142">
        <v>7.2</v>
      </c>
      <c r="F126" s="142">
        <f t="shared" si="153"/>
        <v>0</v>
      </c>
      <c r="G126" s="129">
        <f t="shared" si="154"/>
        <v>0</v>
      </c>
      <c r="H126" s="129">
        <f t="shared" si="155"/>
        <v>0</v>
      </c>
      <c r="I126" s="129">
        <f t="shared" si="156"/>
        <v>0</v>
      </c>
      <c r="J126" s="129">
        <f t="shared" si="157"/>
        <v>0</v>
      </c>
      <c r="K126" s="129">
        <f t="shared" si="158"/>
        <v>0</v>
      </c>
      <c r="L126" s="129">
        <f t="shared" si="159"/>
        <v>0</v>
      </c>
      <c r="M126" s="129">
        <f t="shared" si="160"/>
        <v>0</v>
      </c>
      <c r="N126" s="129">
        <f t="shared" si="10"/>
        <v>0</v>
      </c>
      <c r="O126" s="129">
        <f t="shared" si="161"/>
        <v>0</v>
      </c>
      <c r="P126" s="129">
        <f t="shared" si="162"/>
        <v>0</v>
      </c>
      <c r="Q126" s="129">
        <f t="shared" si="163"/>
        <v>0</v>
      </c>
      <c r="R126" s="129">
        <f t="shared" si="164"/>
        <v>0</v>
      </c>
      <c r="S126" s="129">
        <f t="shared" si="165"/>
        <v>0</v>
      </c>
      <c r="T126" s="142">
        <v>3.0</v>
      </c>
      <c r="U126" s="141" t="s">
        <v>91</v>
      </c>
      <c r="V126" s="143" t="s">
        <v>307</v>
      </c>
      <c r="W126" s="141">
        <v>3.0</v>
      </c>
      <c r="X126" s="141">
        <v>0.0</v>
      </c>
      <c r="Y126" s="144">
        <v>286.0</v>
      </c>
      <c r="Z126" s="145"/>
      <c r="AA126" s="146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9"/>
      <c r="AM126" s="150">
        <f t="shared" si="166"/>
        <v>0</v>
      </c>
      <c r="AN126" s="151" t="str">
        <f t="shared" si="149"/>
        <v>No</v>
      </c>
      <c r="AO126" s="152" t="str">
        <f t="shared" si="167"/>
        <v>No</v>
      </c>
      <c r="AP126" s="20">
        <v>3.0</v>
      </c>
      <c r="AQ126" s="20"/>
      <c r="AR126" s="111"/>
      <c r="AS126" s="111">
        <v>150.0</v>
      </c>
      <c r="AT126" s="111">
        <v>650.0</v>
      </c>
      <c r="AU126" s="111">
        <v>70.0</v>
      </c>
      <c r="AV126" s="20">
        <f t="shared" si="19"/>
        <v>0</v>
      </c>
      <c r="AW126" s="111">
        <v>0.69633</v>
      </c>
      <c r="AX126" s="111"/>
      <c r="AY126" s="138">
        <v>3.0</v>
      </c>
      <c r="AZ126" s="139">
        <f t="shared" si="168"/>
        <v>0</v>
      </c>
    </row>
    <row r="127" ht="99.75" customHeight="1">
      <c r="A127" s="20"/>
      <c r="B127" s="153"/>
      <c r="C127" s="20"/>
      <c r="D127" s="128" t="s">
        <v>308</v>
      </c>
      <c r="E127" s="129">
        <v>6.4</v>
      </c>
      <c r="F127" s="129">
        <f t="shared" si="153"/>
        <v>0</v>
      </c>
      <c r="G127" s="129">
        <f t="shared" si="154"/>
        <v>0</v>
      </c>
      <c r="H127" s="129">
        <f t="shared" si="155"/>
        <v>0</v>
      </c>
      <c r="I127" s="129">
        <f t="shared" si="156"/>
        <v>0</v>
      </c>
      <c r="J127" s="129">
        <f t="shared" si="157"/>
        <v>0</v>
      </c>
      <c r="K127" s="129">
        <f t="shared" si="158"/>
        <v>0</v>
      </c>
      <c r="L127" s="129">
        <f t="shared" si="159"/>
        <v>0</v>
      </c>
      <c r="M127" s="129">
        <f t="shared" si="160"/>
        <v>0</v>
      </c>
      <c r="N127" s="129">
        <f t="shared" si="10"/>
        <v>0</v>
      </c>
      <c r="O127" s="129">
        <f t="shared" si="161"/>
        <v>0</v>
      </c>
      <c r="P127" s="129">
        <f t="shared" si="162"/>
        <v>0</v>
      </c>
      <c r="Q127" s="129">
        <f t="shared" si="163"/>
        <v>0</v>
      </c>
      <c r="R127" s="129">
        <f t="shared" si="164"/>
        <v>0</v>
      </c>
      <c r="S127" s="129">
        <f t="shared" si="165"/>
        <v>0</v>
      </c>
      <c r="T127" s="129">
        <v>2.0</v>
      </c>
      <c r="U127" s="128" t="s">
        <v>91</v>
      </c>
      <c r="V127" s="130" t="s">
        <v>309</v>
      </c>
      <c r="W127" s="128">
        <v>2.0</v>
      </c>
      <c r="X127" s="128">
        <v>0.0</v>
      </c>
      <c r="Y127" s="131">
        <v>312.0</v>
      </c>
      <c r="Z127" s="132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4"/>
      <c r="AM127" s="135">
        <f t="shared" si="166"/>
        <v>0</v>
      </c>
      <c r="AN127" s="136" t="str">
        <f t="shared" si="149"/>
        <v>No</v>
      </c>
      <c r="AO127" s="137" t="str">
        <f t="shared" si="167"/>
        <v>No</v>
      </c>
      <c r="AP127" s="20"/>
      <c r="AQ127" s="20">
        <v>2.0</v>
      </c>
      <c r="AR127" s="20"/>
      <c r="AS127" s="20">
        <v>100.0</v>
      </c>
      <c r="AT127" s="20">
        <v>500.0</v>
      </c>
      <c r="AU127" s="20">
        <v>60.0</v>
      </c>
      <c r="AV127" s="20">
        <f t="shared" si="19"/>
        <v>0</v>
      </c>
      <c r="AW127" s="20">
        <v>0.56346</v>
      </c>
      <c r="AX127" s="20"/>
      <c r="AY127" s="138">
        <v>2.0</v>
      </c>
      <c r="AZ127" s="139">
        <f t="shared" si="168"/>
        <v>0</v>
      </c>
    </row>
    <row r="128" ht="99.75" customHeight="1">
      <c r="A128" s="20"/>
      <c r="B128" s="140"/>
      <c r="C128" s="20"/>
      <c r="D128" s="141" t="s">
        <v>310</v>
      </c>
      <c r="E128" s="142">
        <v>7.4</v>
      </c>
      <c r="F128" s="142">
        <f t="shared" si="153"/>
        <v>0</v>
      </c>
      <c r="G128" s="142">
        <f t="shared" si="154"/>
        <v>0</v>
      </c>
      <c r="H128" s="142">
        <f t="shared" si="155"/>
        <v>0</v>
      </c>
      <c r="I128" s="142">
        <f t="shared" si="156"/>
        <v>0</v>
      </c>
      <c r="J128" s="142">
        <f t="shared" si="157"/>
        <v>0</v>
      </c>
      <c r="K128" s="142">
        <f t="shared" si="158"/>
        <v>0</v>
      </c>
      <c r="L128" s="142">
        <f t="shared" si="159"/>
        <v>0</v>
      </c>
      <c r="M128" s="142">
        <f t="shared" si="160"/>
        <v>0</v>
      </c>
      <c r="N128" s="142">
        <f t="shared" si="10"/>
        <v>0</v>
      </c>
      <c r="O128" s="142">
        <f t="shared" si="161"/>
        <v>0</v>
      </c>
      <c r="P128" s="142">
        <f t="shared" si="162"/>
        <v>0</v>
      </c>
      <c r="Q128" s="142">
        <f t="shared" si="163"/>
        <v>0</v>
      </c>
      <c r="R128" s="142">
        <f t="shared" si="164"/>
        <v>0</v>
      </c>
      <c r="S128" s="142">
        <f t="shared" si="165"/>
        <v>0</v>
      </c>
      <c r="T128" s="142">
        <v>2.0</v>
      </c>
      <c r="U128" s="141" t="s">
        <v>91</v>
      </c>
      <c r="V128" s="143" t="s">
        <v>311</v>
      </c>
      <c r="W128" s="141">
        <v>2.0</v>
      </c>
      <c r="X128" s="141">
        <v>0.0</v>
      </c>
      <c r="Y128" s="144">
        <v>353.6</v>
      </c>
      <c r="Z128" s="145"/>
      <c r="AA128" s="146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9"/>
      <c r="AM128" s="150">
        <f t="shared" si="166"/>
        <v>0</v>
      </c>
      <c r="AN128" s="151" t="str">
        <f t="shared" si="149"/>
        <v>No</v>
      </c>
      <c r="AO128" s="152" t="str">
        <f t="shared" si="167"/>
        <v>No</v>
      </c>
      <c r="AP128" s="20"/>
      <c r="AQ128" s="20">
        <v>2.0</v>
      </c>
      <c r="AR128" s="111"/>
      <c r="AS128" s="111">
        <v>100.0</v>
      </c>
      <c r="AT128" s="111">
        <v>500.0</v>
      </c>
      <c r="AU128" s="111">
        <v>60.0</v>
      </c>
      <c r="AV128" s="20">
        <f t="shared" si="19"/>
        <v>0</v>
      </c>
      <c r="AW128" s="111">
        <v>0.66294</v>
      </c>
      <c r="AX128" s="111"/>
      <c r="AY128" s="138">
        <v>2.0</v>
      </c>
      <c r="AZ128" s="139">
        <f t="shared" si="168"/>
        <v>0</v>
      </c>
    </row>
    <row r="129" ht="99.75" customHeight="1">
      <c r="A129" s="20"/>
      <c r="B129" s="153"/>
      <c r="C129" s="20"/>
      <c r="D129" s="128" t="s">
        <v>312</v>
      </c>
      <c r="E129" s="129">
        <v>7.5</v>
      </c>
      <c r="F129" s="129">
        <f t="shared" si="153"/>
        <v>0</v>
      </c>
      <c r="G129" s="129">
        <f t="shared" si="154"/>
        <v>0</v>
      </c>
      <c r="H129" s="129">
        <f t="shared" si="155"/>
        <v>0</v>
      </c>
      <c r="I129" s="129">
        <f t="shared" si="156"/>
        <v>0</v>
      </c>
      <c r="J129" s="129">
        <f t="shared" si="157"/>
        <v>0</v>
      </c>
      <c r="K129" s="129">
        <f t="shared" si="158"/>
        <v>0</v>
      </c>
      <c r="L129" s="129">
        <f t="shared" si="159"/>
        <v>0</v>
      </c>
      <c r="M129" s="129">
        <f t="shared" si="160"/>
        <v>0</v>
      </c>
      <c r="N129" s="129">
        <f t="shared" si="10"/>
        <v>0</v>
      </c>
      <c r="O129" s="129">
        <f t="shared" si="161"/>
        <v>0</v>
      </c>
      <c r="P129" s="129">
        <f t="shared" si="162"/>
        <v>0</v>
      </c>
      <c r="Q129" s="129">
        <f t="shared" si="163"/>
        <v>0</v>
      </c>
      <c r="R129" s="129">
        <f t="shared" si="164"/>
        <v>0</v>
      </c>
      <c r="S129" s="129">
        <f t="shared" si="165"/>
        <v>0</v>
      </c>
      <c r="T129" s="129">
        <v>2.0</v>
      </c>
      <c r="U129" s="128" t="s">
        <v>86</v>
      </c>
      <c r="V129" s="130" t="s">
        <v>313</v>
      </c>
      <c r="W129" s="128">
        <v>2.0</v>
      </c>
      <c r="X129" s="128">
        <v>0.0</v>
      </c>
      <c r="Y129" s="131">
        <v>265.2</v>
      </c>
      <c r="Z129" s="132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4"/>
      <c r="AM129" s="135">
        <f t="shared" si="166"/>
        <v>0</v>
      </c>
      <c r="AN129" s="136" t="str">
        <f t="shared" si="149"/>
        <v>No</v>
      </c>
      <c r="AO129" s="137" t="str">
        <f t="shared" si="167"/>
        <v>No</v>
      </c>
      <c r="AP129" s="20">
        <v>2.0</v>
      </c>
      <c r="AQ129" s="20"/>
      <c r="AR129" s="20"/>
      <c r="AS129" s="20">
        <v>150.0</v>
      </c>
      <c r="AT129" s="20">
        <v>500.0</v>
      </c>
      <c r="AU129" s="20">
        <v>60.0</v>
      </c>
      <c r="AV129" s="20">
        <f t="shared" si="19"/>
        <v>0</v>
      </c>
      <c r="AW129" s="20">
        <v>0.63189</v>
      </c>
      <c r="AX129" s="20"/>
      <c r="AY129" s="138">
        <v>2.0</v>
      </c>
      <c r="AZ129" s="139">
        <f t="shared" si="168"/>
        <v>0</v>
      </c>
    </row>
    <row r="130" ht="99.75" customHeight="1">
      <c r="A130" s="20"/>
      <c r="B130" s="140"/>
      <c r="C130" s="20"/>
      <c r="D130" s="141" t="s">
        <v>314</v>
      </c>
      <c r="E130" s="142">
        <v>2.7</v>
      </c>
      <c r="F130" s="142">
        <f t="shared" si="153"/>
        <v>0</v>
      </c>
      <c r="G130" s="142">
        <f t="shared" si="154"/>
        <v>0</v>
      </c>
      <c r="H130" s="142">
        <f t="shared" si="155"/>
        <v>0</v>
      </c>
      <c r="I130" s="142">
        <f t="shared" si="156"/>
        <v>0</v>
      </c>
      <c r="J130" s="142">
        <f t="shared" si="157"/>
        <v>0</v>
      </c>
      <c r="K130" s="142">
        <f t="shared" si="158"/>
        <v>0</v>
      </c>
      <c r="L130" s="142">
        <f t="shared" si="159"/>
        <v>0</v>
      </c>
      <c r="M130" s="142">
        <f t="shared" si="160"/>
        <v>0</v>
      </c>
      <c r="N130" s="142">
        <f t="shared" si="10"/>
        <v>0</v>
      </c>
      <c r="O130" s="142">
        <f t="shared" si="161"/>
        <v>0</v>
      </c>
      <c r="P130" s="142">
        <f t="shared" si="162"/>
        <v>0</v>
      </c>
      <c r="Q130" s="142">
        <f t="shared" si="163"/>
        <v>0</v>
      </c>
      <c r="R130" s="142">
        <f t="shared" si="164"/>
        <v>0</v>
      </c>
      <c r="S130" s="142">
        <f t="shared" si="165"/>
        <v>0</v>
      </c>
      <c r="T130" s="142">
        <v>4.0</v>
      </c>
      <c r="U130" s="141" t="s">
        <v>83</v>
      </c>
      <c r="V130" s="143" t="s">
        <v>315</v>
      </c>
      <c r="W130" s="141">
        <v>4.0</v>
      </c>
      <c r="X130" s="141">
        <v>0.0</v>
      </c>
      <c r="Y130" s="144">
        <v>249.6</v>
      </c>
      <c r="Z130" s="145"/>
      <c r="AA130" s="146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9"/>
      <c r="AM130" s="150">
        <f t="shared" si="166"/>
        <v>0</v>
      </c>
      <c r="AN130" s="151" t="str">
        <f t="shared" si="149"/>
        <v>No</v>
      </c>
      <c r="AO130" s="152" t="str">
        <f t="shared" si="167"/>
        <v>No</v>
      </c>
      <c r="AP130" s="20">
        <v>4.0</v>
      </c>
      <c r="AQ130" s="20"/>
      <c r="AR130" s="111"/>
      <c r="AS130" s="111">
        <v>100.0</v>
      </c>
      <c r="AT130" s="111">
        <v>300.0</v>
      </c>
      <c r="AU130" s="111">
        <v>35.0</v>
      </c>
      <c r="AV130" s="20">
        <f t="shared" si="19"/>
        <v>0</v>
      </c>
      <c r="AW130" s="111">
        <v>0.22712</v>
      </c>
      <c r="AX130" s="111"/>
      <c r="AY130" s="138">
        <v>4.0</v>
      </c>
      <c r="AZ130" s="139">
        <f t="shared" si="168"/>
        <v>0</v>
      </c>
    </row>
    <row r="131" ht="99.75" customHeight="1">
      <c r="A131" s="20"/>
      <c r="B131" s="153"/>
      <c r="C131" s="20"/>
      <c r="D131" s="128" t="s">
        <v>316</v>
      </c>
      <c r="E131" s="129">
        <v>2.75</v>
      </c>
      <c r="F131" s="129">
        <f t="shared" si="153"/>
        <v>0</v>
      </c>
      <c r="G131" s="129">
        <f t="shared" si="154"/>
        <v>0</v>
      </c>
      <c r="H131" s="129">
        <f t="shared" si="155"/>
        <v>0</v>
      </c>
      <c r="I131" s="129">
        <f t="shared" si="156"/>
        <v>0</v>
      </c>
      <c r="J131" s="129">
        <f t="shared" si="157"/>
        <v>0</v>
      </c>
      <c r="K131" s="129">
        <f t="shared" si="158"/>
        <v>0</v>
      </c>
      <c r="L131" s="129">
        <f t="shared" si="159"/>
        <v>0</v>
      </c>
      <c r="M131" s="129">
        <f t="shared" si="160"/>
        <v>0</v>
      </c>
      <c r="N131" s="129">
        <f t="shared" si="10"/>
        <v>0</v>
      </c>
      <c r="O131" s="129">
        <f t="shared" si="161"/>
        <v>0</v>
      </c>
      <c r="P131" s="129">
        <f t="shared" si="162"/>
        <v>0</v>
      </c>
      <c r="Q131" s="129">
        <f t="shared" si="163"/>
        <v>0</v>
      </c>
      <c r="R131" s="129">
        <f t="shared" si="164"/>
        <v>0</v>
      </c>
      <c r="S131" s="129">
        <f t="shared" si="165"/>
        <v>0</v>
      </c>
      <c r="T131" s="129">
        <v>3.0</v>
      </c>
      <c r="U131" s="128" t="s">
        <v>83</v>
      </c>
      <c r="V131" s="130" t="s">
        <v>317</v>
      </c>
      <c r="W131" s="128">
        <v>3.0</v>
      </c>
      <c r="X131" s="128">
        <v>0.0</v>
      </c>
      <c r="Y131" s="131">
        <v>223.6</v>
      </c>
      <c r="Z131" s="132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4"/>
      <c r="AM131" s="135">
        <f t="shared" si="166"/>
        <v>0</v>
      </c>
      <c r="AN131" s="136" t="str">
        <f t="shared" si="149"/>
        <v>No</v>
      </c>
      <c r="AO131" s="137" t="str">
        <f t="shared" si="167"/>
        <v>No</v>
      </c>
      <c r="AP131" s="20">
        <v>3.0</v>
      </c>
      <c r="AQ131" s="20"/>
      <c r="AR131" s="20"/>
      <c r="AS131" s="20">
        <v>100.0</v>
      </c>
      <c r="AT131" s="20">
        <v>300.0</v>
      </c>
      <c r="AU131" s="20">
        <v>35.0</v>
      </c>
      <c r="AV131" s="20">
        <f t="shared" si="19"/>
        <v>0</v>
      </c>
      <c r="AW131" s="20">
        <v>0.23268</v>
      </c>
      <c r="AX131" s="20"/>
      <c r="AY131" s="138">
        <v>3.0</v>
      </c>
      <c r="AZ131" s="139">
        <f t="shared" si="168"/>
        <v>0</v>
      </c>
    </row>
    <row r="132" ht="99.75" customHeight="1">
      <c r="A132" s="20"/>
      <c r="B132" s="140"/>
      <c r="C132" s="20"/>
      <c r="D132" s="141" t="s">
        <v>318</v>
      </c>
      <c r="E132" s="142">
        <v>5.35</v>
      </c>
      <c r="F132" s="142">
        <f t="shared" si="153"/>
        <v>0</v>
      </c>
      <c r="G132" s="142">
        <f t="shared" si="154"/>
        <v>0</v>
      </c>
      <c r="H132" s="142">
        <f t="shared" si="155"/>
        <v>0</v>
      </c>
      <c r="I132" s="142">
        <f t="shared" si="156"/>
        <v>0</v>
      </c>
      <c r="J132" s="142">
        <f t="shared" si="157"/>
        <v>0</v>
      </c>
      <c r="K132" s="142">
        <f t="shared" si="158"/>
        <v>0</v>
      </c>
      <c r="L132" s="142">
        <f t="shared" si="159"/>
        <v>0</v>
      </c>
      <c r="M132" s="142">
        <f t="shared" si="160"/>
        <v>0</v>
      </c>
      <c r="N132" s="142">
        <f t="shared" si="10"/>
        <v>0</v>
      </c>
      <c r="O132" s="142">
        <f t="shared" si="161"/>
        <v>0</v>
      </c>
      <c r="P132" s="142">
        <f t="shared" si="162"/>
        <v>0</v>
      </c>
      <c r="Q132" s="142">
        <f t="shared" si="163"/>
        <v>0</v>
      </c>
      <c r="R132" s="142">
        <f t="shared" si="164"/>
        <v>0</v>
      </c>
      <c r="S132" s="142">
        <f t="shared" si="165"/>
        <v>0</v>
      </c>
      <c r="T132" s="142">
        <v>3.0</v>
      </c>
      <c r="U132" s="141" t="s">
        <v>86</v>
      </c>
      <c r="V132" s="143" t="s">
        <v>319</v>
      </c>
      <c r="W132" s="141">
        <v>3.0</v>
      </c>
      <c r="X132" s="141">
        <v>0.0</v>
      </c>
      <c r="Y132" s="144">
        <v>338.0</v>
      </c>
      <c r="Z132" s="145"/>
      <c r="AA132" s="146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9"/>
      <c r="AM132" s="150">
        <f t="shared" si="166"/>
        <v>0</v>
      </c>
      <c r="AN132" s="151" t="str">
        <f t="shared" si="149"/>
        <v>No</v>
      </c>
      <c r="AO132" s="152" t="str">
        <f t="shared" si="167"/>
        <v>No</v>
      </c>
      <c r="AP132" s="20">
        <v>3.0</v>
      </c>
      <c r="AQ132" s="20"/>
      <c r="AR132" s="111"/>
      <c r="AS132" s="111">
        <v>100.0</v>
      </c>
      <c r="AT132" s="111">
        <v>400.0</v>
      </c>
      <c r="AU132" s="111">
        <v>50.0</v>
      </c>
      <c r="AV132" s="20">
        <f t="shared" si="19"/>
        <v>0</v>
      </c>
      <c r="AW132" s="111">
        <v>0.45237</v>
      </c>
      <c r="AX132" s="111"/>
      <c r="AY132" s="138">
        <v>3.0</v>
      </c>
      <c r="AZ132" s="139">
        <f t="shared" si="168"/>
        <v>0</v>
      </c>
    </row>
    <row r="133" ht="99.75" customHeight="1">
      <c r="A133" s="20"/>
      <c r="B133" s="153"/>
      <c r="C133" s="20"/>
      <c r="D133" s="128" t="s">
        <v>320</v>
      </c>
      <c r="E133" s="129">
        <v>16.15</v>
      </c>
      <c r="F133" s="129">
        <f t="shared" si="153"/>
        <v>0</v>
      </c>
      <c r="G133" s="129">
        <f t="shared" si="154"/>
        <v>0</v>
      </c>
      <c r="H133" s="129">
        <f t="shared" si="155"/>
        <v>0</v>
      </c>
      <c r="I133" s="129">
        <f t="shared" si="156"/>
        <v>0</v>
      </c>
      <c r="J133" s="129">
        <f t="shared" si="157"/>
        <v>0</v>
      </c>
      <c r="K133" s="129">
        <f t="shared" si="158"/>
        <v>0</v>
      </c>
      <c r="L133" s="129">
        <f t="shared" si="159"/>
        <v>0</v>
      </c>
      <c r="M133" s="129">
        <f t="shared" si="160"/>
        <v>0</v>
      </c>
      <c r="N133" s="129">
        <f t="shared" si="10"/>
        <v>0</v>
      </c>
      <c r="O133" s="129">
        <f t="shared" si="161"/>
        <v>0</v>
      </c>
      <c r="P133" s="129">
        <f t="shared" si="162"/>
        <v>0</v>
      </c>
      <c r="Q133" s="129">
        <f t="shared" si="163"/>
        <v>0</v>
      </c>
      <c r="R133" s="129">
        <f t="shared" si="164"/>
        <v>0</v>
      </c>
      <c r="S133" s="129">
        <f t="shared" si="165"/>
        <v>0</v>
      </c>
      <c r="T133" s="129">
        <v>3.0</v>
      </c>
      <c r="U133" s="128" t="s">
        <v>94</v>
      </c>
      <c r="V133" s="130" t="s">
        <v>321</v>
      </c>
      <c r="W133" s="128">
        <v>3.0</v>
      </c>
      <c r="X133" s="128">
        <v>0.0</v>
      </c>
      <c r="Y133" s="131">
        <v>499.2</v>
      </c>
      <c r="Z133" s="132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4"/>
      <c r="AM133" s="135">
        <f t="shared" si="166"/>
        <v>0</v>
      </c>
      <c r="AN133" s="136" t="str">
        <f t="shared" si="149"/>
        <v>No</v>
      </c>
      <c r="AO133" s="137" t="str">
        <f t="shared" si="167"/>
        <v>No</v>
      </c>
      <c r="AP133" s="20"/>
      <c r="AQ133" s="20">
        <v>3.0</v>
      </c>
      <c r="AR133" s="20"/>
      <c r="AS133" s="20">
        <v>150.0</v>
      </c>
      <c r="AT133" s="20">
        <v>1000.0</v>
      </c>
      <c r="AU133" s="20">
        <v>110.0</v>
      </c>
      <c r="AV133" s="20">
        <f t="shared" si="19"/>
        <v>0</v>
      </c>
      <c r="AW133" s="20">
        <v>1.36482</v>
      </c>
      <c r="AX133" s="20"/>
      <c r="AY133" s="138">
        <v>3.0</v>
      </c>
      <c r="AZ133" s="139">
        <f t="shared" si="168"/>
        <v>0</v>
      </c>
    </row>
    <row r="134" ht="99.75" customHeight="1">
      <c r="A134" s="20"/>
      <c r="B134" s="140"/>
      <c r="C134" s="20"/>
      <c r="D134" s="141" t="s">
        <v>322</v>
      </c>
      <c r="E134" s="142">
        <v>13.04</v>
      </c>
      <c r="F134" s="142">
        <f t="shared" si="153"/>
        <v>0</v>
      </c>
      <c r="G134" s="142">
        <f t="shared" si="154"/>
        <v>0</v>
      </c>
      <c r="H134" s="142">
        <f t="shared" si="155"/>
        <v>0</v>
      </c>
      <c r="I134" s="142">
        <f t="shared" si="156"/>
        <v>0</v>
      </c>
      <c r="J134" s="142">
        <f t="shared" si="157"/>
        <v>0</v>
      </c>
      <c r="K134" s="142">
        <f t="shared" si="158"/>
        <v>0</v>
      </c>
      <c r="L134" s="142">
        <f t="shared" si="159"/>
        <v>0</v>
      </c>
      <c r="M134" s="142">
        <f t="shared" si="160"/>
        <v>0</v>
      </c>
      <c r="N134" s="142">
        <f t="shared" si="10"/>
        <v>0</v>
      </c>
      <c r="O134" s="142">
        <f t="shared" si="161"/>
        <v>0</v>
      </c>
      <c r="P134" s="142">
        <f t="shared" si="162"/>
        <v>0</v>
      </c>
      <c r="Q134" s="142">
        <f t="shared" si="163"/>
        <v>0</v>
      </c>
      <c r="R134" s="142">
        <f t="shared" si="164"/>
        <v>0</v>
      </c>
      <c r="S134" s="142">
        <f t="shared" si="165"/>
        <v>0</v>
      </c>
      <c r="T134" s="142">
        <v>2.0</v>
      </c>
      <c r="U134" s="141" t="s">
        <v>94</v>
      </c>
      <c r="V134" s="143" t="s">
        <v>323</v>
      </c>
      <c r="W134" s="141">
        <v>2.0</v>
      </c>
      <c r="X134" s="141">
        <v>0.0</v>
      </c>
      <c r="Y134" s="144">
        <v>436.8</v>
      </c>
      <c r="Z134" s="145"/>
      <c r="AA134" s="146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9"/>
      <c r="AM134" s="150">
        <f t="shared" si="166"/>
        <v>0</v>
      </c>
      <c r="AN134" s="151" t="str">
        <f t="shared" si="149"/>
        <v>No</v>
      </c>
      <c r="AO134" s="152" t="str">
        <f t="shared" si="167"/>
        <v>No</v>
      </c>
      <c r="AP134" s="20"/>
      <c r="AQ134" s="20">
        <v>2.0</v>
      </c>
      <c r="AR134" s="111"/>
      <c r="AS134" s="111">
        <v>100.0</v>
      </c>
      <c r="AT134" s="111">
        <v>900.0</v>
      </c>
      <c r="AU134" s="111">
        <v>100.0</v>
      </c>
      <c r="AV134" s="20">
        <f t="shared" si="19"/>
        <v>0</v>
      </c>
      <c r="AW134" s="111">
        <v>1.10148</v>
      </c>
      <c r="AX134" s="111"/>
      <c r="AY134" s="138">
        <v>2.0</v>
      </c>
      <c r="AZ134" s="139">
        <f t="shared" si="168"/>
        <v>0</v>
      </c>
    </row>
    <row r="135" ht="99.75" customHeight="1">
      <c r="A135" s="20"/>
      <c r="B135" s="153"/>
      <c r="C135" s="20"/>
      <c r="D135" s="128" t="s">
        <v>324</v>
      </c>
      <c r="E135" s="129">
        <v>15.38</v>
      </c>
      <c r="F135" s="129">
        <f t="shared" si="153"/>
        <v>0</v>
      </c>
      <c r="G135" s="129">
        <f t="shared" si="154"/>
        <v>0</v>
      </c>
      <c r="H135" s="129">
        <f t="shared" si="155"/>
        <v>0</v>
      </c>
      <c r="I135" s="129">
        <f t="shared" si="156"/>
        <v>0</v>
      </c>
      <c r="J135" s="129">
        <f t="shared" si="157"/>
        <v>0</v>
      </c>
      <c r="K135" s="129">
        <f t="shared" si="158"/>
        <v>0</v>
      </c>
      <c r="L135" s="129">
        <f t="shared" si="159"/>
        <v>0</v>
      </c>
      <c r="M135" s="129">
        <f t="shared" si="160"/>
        <v>0</v>
      </c>
      <c r="N135" s="129">
        <f t="shared" si="10"/>
        <v>0</v>
      </c>
      <c r="O135" s="129">
        <f t="shared" si="161"/>
        <v>0</v>
      </c>
      <c r="P135" s="129">
        <f t="shared" si="162"/>
        <v>0</v>
      </c>
      <c r="Q135" s="129">
        <f t="shared" si="163"/>
        <v>0</v>
      </c>
      <c r="R135" s="129">
        <f t="shared" si="164"/>
        <v>0</v>
      </c>
      <c r="S135" s="129">
        <f t="shared" si="165"/>
        <v>0</v>
      </c>
      <c r="T135" s="129">
        <v>2.0</v>
      </c>
      <c r="U135" s="128" t="s">
        <v>77</v>
      </c>
      <c r="V135" s="130" t="s">
        <v>325</v>
      </c>
      <c r="W135" s="128">
        <v>2.0</v>
      </c>
      <c r="X135" s="128">
        <v>0.0</v>
      </c>
      <c r="Y135" s="131">
        <v>514.8</v>
      </c>
      <c r="Z135" s="132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4"/>
      <c r="AM135" s="135">
        <f t="shared" si="166"/>
        <v>0</v>
      </c>
      <c r="AN135" s="136" t="str">
        <f t="shared" si="149"/>
        <v>No</v>
      </c>
      <c r="AO135" s="137" t="str">
        <f t="shared" si="167"/>
        <v>No</v>
      </c>
      <c r="AP135" s="20"/>
      <c r="AQ135" s="20">
        <v>2.0</v>
      </c>
      <c r="AR135" s="20"/>
      <c r="AS135" s="20">
        <v>100.0</v>
      </c>
      <c r="AT135" s="20">
        <v>1000.0</v>
      </c>
      <c r="AU135" s="20">
        <v>110.0</v>
      </c>
      <c r="AV135" s="20">
        <f t="shared" si="19"/>
        <v>0</v>
      </c>
      <c r="AW135" s="20">
        <v>1.29932</v>
      </c>
      <c r="AX135" s="20"/>
      <c r="AY135" s="138">
        <v>2.0</v>
      </c>
      <c r="AZ135" s="139">
        <f t="shared" si="168"/>
        <v>0</v>
      </c>
    </row>
    <row r="136" ht="99.75" customHeight="1">
      <c r="A136" s="20"/>
      <c r="B136" s="178"/>
      <c r="C136" s="18"/>
      <c r="D136" s="179" t="s">
        <v>326</v>
      </c>
      <c r="E136" s="180">
        <v>18.01</v>
      </c>
      <c r="F136" s="180">
        <f t="shared" si="153"/>
        <v>0</v>
      </c>
      <c r="G136" s="180">
        <f t="shared" si="154"/>
        <v>0</v>
      </c>
      <c r="H136" s="180">
        <f t="shared" si="155"/>
        <v>0</v>
      </c>
      <c r="I136" s="180">
        <f t="shared" si="156"/>
        <v>0</v>
      </c>
      <c r="J136" s="180">
        <f t="shared" si="157"/>
        <v>0</v>
      </c>
      <c r="K136" s="180">
        <f t="shared" si="158"/>
        <v>0</v>
      </c>
      <c r="L136" s="180">
        <f t="shared" si="159"/>
        <v>0</v>
      </c>
      <c r="M136" s="180">
        <f t="shared" si="160"/>
        <v>0</v>
      </c>
      <c r="N136" s="180">
        <f t="shared" si="10"/>
        <v>0</v>
      </c>
      <c r="O136" s="180">
        <f t="shared" si="161"/>
        <v>0</v>
      </c>
      <c r="P136" s="180">
        <f t="shared" si="162"/>
        <v>0</v>
      </c>
      <c r="Q136" s="180">
        <f t="shared" si="163"/>
        <v>0</v>
      </c>
      <c r="R136" s="180">
        <f t="shared" si="164"/>
        <v>0</v>
      </c>
      <c r="S136" s="180">
        <f t="shared" si="165"/>
        <v>0</v>
      </c>
      <c r="T136" s="180">
        <v>1.0</v>
      </c>
      <c r="U136" s="179" t="s">
        <v>77</v>
      </c>
      <c r="V136" s="181" t="s">
        <v>327</v>
      </c>
      <c r="W136" s="179">
        <v>1.0</v>
      </c>
      <c r="X136" s="179">
        <v>0.0</v>
      </c>
      <c r="Y136" s="182">
        <v>572.0</v>
      </c>
      <c r="Z136" s="183"/>
      <c r="AA136" s="184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6"/>
      <c r="AM136" s="187">
        <f t="shared" si="166"/>
        <v>0</v>
      </c>
      <c r="AN136" s="188" t="str">
        <f t="shared" si="149"/>
        <v>No</v>
      </c>
      <c r="AO136" s="189" t="str">
        <f t="shared" si="167"/>
        <v>No</v>
      </c>
      <c r="AP136" s="20"/>
      <c r="AQ136" s="20">
        <v>1.0</v>
      </c>
      <c r="AR136" s="111"/>
      <c r="AS136" s="111">
        <v>100.0</v>
      </c>
      <c r="AT136" s="111">
        <v>1000.0</v>
      </c>
      <c r="AU136" s="111">
        <v>110.0</v>
      </c>
      <c r="AV136" s="20">
        <f t="shared" si="19"/>
        <v>0</v>
      </c>
      <c r="AW136" s="111">
        <v>1.52159</v>
      </c>
      <c r="AX136" s="111"/>
      <c r="AY136" s="166">
        <v>1.0</v>
      </c>
      <c r="AZ136" s="167">
        <f t="shared" si="168"/>
        <v>0</v>
      </c>
    </row>
    <row r="137" ht="49.5" customHeight="1">
      <c r="A137" s="20"/>
      <c r="B137" s="55"/>
      <c r="C137" s="100"/>
      <c r="D137" s="56"/>
      <c r="E137" s="103"/>
      <c r="F137" s="103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03"/>
      <c r="U137" s="101"/>
      <c r="V137" s="168"/>
      <c r="W137" s="101"/>
      <c r="X137" s="169"/>
      <c r="Y137" s="170" t="s">
        <v>328</v>
      </c>
      <c r="Z137" s="190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3"/>
      <c r="AM137" s="174"/>
      <c r="AN137" s="151"/>
      <c r="AO137" s="175"/>
      <c r="AP137" s="20"/>
      <c r="AQ137" s="20"/>
      <c r="AR137" s="111" t="str">
        <f>W137</f>
        <v/>
      </c>
      <c r="AS137" s="111"/>
      <c r="AT137" s="111"/>
      <c r="AU137" s="111"/>
      <c r="AV137" s="20">
        <f t="shared" si="19"/>
        <v>0</v>
      </c>
      <c r="AW137" s="111"/>
      <c r="AX137" s="111"/>
      <c r="AY137" s="111"/>
      <c r="AZ137" s="111"/>
    </row>
    <row r="138" ht="99.75" customHeight="1">
      <c r="A138" s="20"/>
      <c r="B138" s="112" t="s">
        <v>25</v>
      </c>
      <c r="C138" s="113"/>
      <c r="D138" s="114" t="s">
        <v>329</v>
      </c>
      <c r="E138" s="115">
        <v>87.1</v>
      </c>
      <c r="F138" s="115">
        <f t="shared" ref="F138:F144" si="169">SUM(Z138:AL138)*E138</f>
        <v>0</v>
      </c>
      <c r="G138" s="115">
        <f t="shared" ref="G138:G144" si="170">Z138*W138</f>
        <v>0</v>
      </c>
      <c r="H138" s="115">
        <f t="shared" ref="H138:H144" si="171">AA138*W138</f>
        <v>0</v>
      </c>
      <c r="I138" s="115">
        <f t="shared" ref="I138:I144" si="172">AB138*W138</f>
        <v>0</v>
      </c>
      <c r="J138" s="115">
        <f t="shared" ref="J138:J144" si="173">AC138*W138</f>
        <v>0</v>
      </c>
      <c r="K138" s="115">
        <f t="shared" ref="K138:K144" si="174">AD138*W138</f>
        <v>0</v>
      </c>
      <c r="L138" s="115">
        <f t="shared" ref="L138:L144" si="175">AE138*W138</f>
        <v>0</v>
      </c>
      <c r="M138" s="115">
        <f t="shared" ref="M138:M144" si="176">AF138*W138</f>
        <v>0</v>
      </c>
      <c r="N138" s="115">
        <f t="shared" ref="N138:N144" si="177">AG138*W138</f>
        <v>0</v>
      </c>
      <c r="O138" s="115">
        <f t="shared" ref="O138:O144" si="178">AH138*W138</f>
        <v>0</v>
      </c>
      <c r="P138" s="115">
        <f t="shared" ref="P138:P144" si="179">AI138*W138</f>
        <v>0</v>
      </c>
      <c r="Q138" s="115">
        <f t="shared" ref="Q138:Q144" si="180">AJ138*W138</f>
        <v>0</v>
      </c>
      <c r="R138" s="115">
        <f t="shared" ref="R138:R144" si="181">AK138*W138</f>
        <v>0</v>
      </c>
      <c r="S138" s="115">
        <f t="shared" ref="S138:S144" si="182">AL138*W138</f>
        <v>0</v>
      </c>
      <c r="T138" s="115">
        <v>3.0</v>
      </c>
      <c r="U138" s="114" t="s">
        <v>330</v>
      </c>
      <c r="V138" s="116" t="s">
        <v>331</v>
      </c>
      <c r="W138" s="114">
        <v>3.0</v>
      </c>
      <c r="X138" s="114">
        <v>24.0</v>
      </c>
      <c r="Y138" s="117">
        <v>1404.0</v>
      </c>
      <c r="Z138" s="118"/>
      <c r="AA138" s="119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1"/>
      <c r="AM138" s="122">
        <f t="shared" ref="AM138:AM144" si="183">Y138*Z138+Y138*AA138+Y138*AB138+Y138*AC138+Y138*AD138+Y138*AE138+Y138*AF138+Y138*AH138+Y138*AI138+Y138*AJ138+Y138*AK138+Y138*AL138+Y138*AG138</f>
        <v>0</v>
      </c>
      <c r="AN138" s="123" t="str">
        <f t="shared" ref="AN138:AN144" si="184">IF(SUM(Z138:AL138)&gt;0,"Yes","No")</f>
        <v>No</v>
      </c>
      <c r="AO138" s="124" t="str">
        <f t="shared" ref="AO138:AO144" si="185">IF(B138="New","Yes","No")</f>
        <v>Yes</v>
      </c>
      <c r="AP138" s="20"/>
      <c r="AQ138" s="20"/>
      <c r="AR138" s="111"/>
      <c r="AS138" s="111"/>
      <c r="AT138" s="111"/>
      <c r="AU138" s="111"/>
      <c r="AV138" s="20">
        <f t="shared" si="19"/>
        <v>0</v>
      </c>
      <c r="AW138" s="111"/>
      <c r="AX138" s="111"/>
      <c r="AY138" s="125">
        <v>3.0</v>
      </c>
      <c r="AZ138" s="126">
        <f t="shared" ref="AZ138:AZ144" si="186">AY138*SUM(Z138:AL138)</f>
        <v>0</v>
      </c>
    </row>
    <row r="139" ht="99.75" customHeight="1">
      <c r="A139" s="20"/>
      <c r="B139" s="127" t="s">
        <v>25</v>
      </c>
      <c r="C139" s="20"/>
      <c r="D139" s="128" t="s">
        <v>332</v>
      </c>
      <c r="E139" s="129">
        <v>87.1</v>
      </c>
      <c r="F139" s="129">
        <f t="shared" si="169"/>
        <v>0</v>
      </c>
      <c r="G139" s="129">
        <f t="shared" si="170"/>
        <v>0</v>
      </c>
      <c r="H139" s="129">
        <f t="shared" si="171"/>
        <v>0</v>
      </c>
      <c r="I139" s="129">
        <f t="shared" si="172"/>
        <v>0</v>
      </c>
      <c r="J139" s="129">
        <f t="shared" si="173"/>
        <v>0</v>
      </c>
      <c r="K139" s="129">
        <f t="shared" si="174"/>
        <v>0</v>
      </c>
      <c r="L139" s="129">
        <f t="shared" si="175"/>
        <v>0</v>
      </c>
      <c r="M139" s="129">
        <f t="shared" si="176"/>
        <v>0</v>
      </c>
      <c r="N139" s="129">
        <f t="shared" si="177"/>
        <v>0</v>
      </c>
      <c r="O139" s="129">
        <f t="shared" si="178"/>
        <v>0</v>
      </c>
      <c r="P139" s="129">
        <f t="shared" si="179"/>
        <v>0</v>
      </c>
      <c r="Q139" s="129">
        <f t="shared" si="180"/>
        <v>0</v>
      </c>
      <c r="R139" s="129">
        <f t="shared" si="181"/>
        <v>0</v>
      </c>
      <c r="S139" s="129">
        <f t="shared" si="182"/>
        <v>0</v>
      </c>
      <c r="T139" s="129">
        <v>3.0</v>
      </c>
      <c r="U139" s="128" t="s">
        <v>330</v>
      </c>
      <c r="V139" s="130" t="s">
        <v>331</v>
      </c>
      <c r="W139" s="128">
        <v>3.0</v>
      </c>
      <c r="X139" s="128">
        <v>24.0</v>
      </c>
      <c r="Y139" s="131">
        <v>1404.0</v>
      </c>
      <c r="Z139" s="132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4"/>
      <c r="AM139" s="135">
        <f t="shared" si="183"/>
        <v>0</v>
      </c>
      <c r="AN139" s="136" t="str">
        <f t="shared" si="184"/>
        <v>No</v>
      </c>
      <c r="AO139" s="137" t="str">
        <f t="shared" si="185"/>
        <v>Yes</v>
      </c>
      <c r="AP139" s="20"/>
      <c r="AQ139" s="20"/>
      <c r="AR139" s="20"/>
      <c r="AS139" s="20"/>
      <c r="AT139" s="20"/>
      <c r="AU139" s="20"/>
      <c r="AV139" s="20">
        <f t="shared" si="19"/>
        <v>0</v>
      </c>
      <c r="AW139" s="20"/>
      <c r="AX139" s="20"/>
      <c r="AY139" s="138">
        <v>3.0</v>
      </c>
      <c r="AZ139" s="139">
        <f t="shared" si="186"/>
        <v>0</v>
      </c>
    </row>
    <row r="140" ht="99.75" customHeight="1">
      <c r="A140" s="20"/>
      <c r="B140" s="140"/>
      <c r="C140" s="20"/>
      <c r="D140" s="141" t="s">
        <v>333</v>
      </c>
      <c r="E140" s="142">
        <v>34.3</v>
      </c>
      <c r="F140" s="142">
        <f t="shared" si="169"/>
        <v>0</v>
      </c>
      <c r="G140" s="142">
        <f t="shared" si="170"/>
        <v>0</v>
      </c>
      <c r="H140" s="142">
        <f t="shared" si="171"/>
        <v>0</v>
      </c>
      <c r="I140" s="142">
        <f t="shared" si="172"/>
        <v>0</v>
      </c>
      <c r="J140" s="142">
        <f t="shared" si="173"/>
        <v>0</v>
      </c>
      <c r="K140" s="142">
        <f t="shared" si="174"/>
        <v>0</v>
      </c>
      <c r="L140" s="142">
        <f t="shared" si="175"/>
        <v>0</v>
      </c>
      <c r="M140" s="142">
        <f t="shared" si="176"/>
        <v>0</v>
      </c>
      <c r="N140" s="142">
        <f t="shared" si="177"/>
        <v>0</v>
      </c>
      <c r="O140" s="142">
        <f t="shared" si="178"/>
        <v>0</v>
      </c>
      <c r="P140" s="142">
        <f t="shared" si="179"/>
        <v>0</v>
      </c>
      <c r="Q140" s="142">
        <f t="shared" si="180"/>
        <v>0</v>
      </c>
      <c r="R140" s="142">
        <f t="shared" si="181"/>
        <v>0</v>
      </c>
      <c r="S140" s="142">
        <f t="shared" si="182"/>
        <v>0</v>
      </c>
      <c r="T140" s="142">
        <v>1.0</v>
      </c>
      <c r="U140" s="141" t="s">
        <v>334</v>
      </c>
      <c r="V140" s="143" t="s">
        <v>335</v>
      </c>
      <c r="W140" s="141">
        <v>1.0</v>
      </c>
      <c r="X140" s="141">
        <v>41.0</v>
      </c>
      <c r="Y140" s="144">
        <v>699.1</v>
      </c>
      <c r="Z140" s="145"/>
      <c r="AA140" s="146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9"/>
      <c r="AM140" s="150">
        <f t="shared" si="183"/>
        <v>0</v>
      </c>
      <c r="AN140" s="151" t="str">
        <f t="shared" si="184"/>
        <v>No</v>
      </c>
      <c r="AO140" s="152" t="str">
        <f t="shared" si="185"/>
        <v>No</v>
      </c>
      <c r="AP140" s="20"/>
      <c r="AQ140" s="20">
        <v>1.0</v>
      </c>
      <c r="AR140" s="111"/>
      <c r="AS140" s="111">
        <v>150.0</v>
      </c>
      <c r="AT140" s="111">
        <v>2000.0</v>
      </c>
      <c r="AU140" s="111">
        <v>220.0</v>
      </c>
      <c r="AV140" s="20">
        <f t="shared" si="19"/>
        <v>0</v>
      </c>
      <c r="AW140" s="111">
        <v>2.8971800000000005</v>
      </c>
      <c r="AX140" s="111"/>
      <c r="AY140" s="138">
        <v>1.0</v>
      </c>
      <c r="AZ140" s="139">
        <f t="shared" si="186"/>
        <v>0</v>
      </c>
    </row>
    <row r="141" ht="99.75" customHeight="1">
      <c r="A141" s="20"/>
      <c r="B141" s="153"/>
      <c r="C141" s="20"/>
      <c r="D141" s="128" t="s">
        <v>336</v>
      </c>
      <c r="E141" s="129">
        <v>21.5</v>
      </c>
      <c r="F141" s="129">
        <f t="shared" si="169"/>
        <v>0</v>
      </c>
      <c r="G141" s="129">
        <f t="shared" si="170"/>
        <v>0</v>
      </c>
      <c r="H141" s="129">
        <f t="shared" si="171"/>
        <v>0</v>
      </c>
      <c r="I141" s="129">
        <f t="shared" si="172"/>
        <v>0</v>
      </c>
      <c r="J141" s="129">
        <f t="shared" si="173"/>
        <v>0</v>
      </c>
      <c r="K141" s="129">
        <f t="shared" si="174"/>
        <v>0</v>
      </c>
      <c r="L141" s="129">
        <f t="shared" si="175"/>
        <v>0</v>
      </c>
      <c r="M141" s="129">
        <f t="shared" si="176"/>
        <v>0</v>
      </c>
      <c r="N141" s="129">
        <f t="shared" si="177"/>
        <v>0</v>
      </c>
      <c r="O141" s="129">
        <f t="shared" si="178"/>
        <v>0</v>
      </c>
      <c r="P141" s="129">
        <f t="shared" si="179"/>
        <v>0</v>
      </c>
      <c r="Q141" s="129">
        <f t="shared" si="180"/>
        <v>0</v>
      </c>
      <c r="R141" s="129">
        <f t="shared" si="181"/>
        <v>0</v>
      </c>
      <c r="S141" s="129">
        <f t="shared" si="182"/>
        <v>0</v>
      </c>
      <c r="T141" s="129">
        <v>1.0</v>
      </c>
      <c r="U141" s="128" t="s">
        <v>77</v>
      </c>
      <c r="V141" s="130" t="s">
        <v>337</v>
      </c>
      <c r="W141" s="128">
        <v>1.0</v>
      </c>
      <c r="X141" s="128">
        <v>22.0</v>
      </c>
      <c r="Y141" s="131">
        <v>410.8</v>
      </c>
      <c r="Z141" s="132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4"/>
      <c r="AM141" s="135">
        <f t="shared" si="183"/>
        <v>0</v>
      </c>
      <c r="AN141" s="136" t="str">
        <f t="shared" si="184"/>
        <v>No</v>
      </c>
      <c r="AO141" s="137" t="str">
        <f t="shared" si="185"/>
        <v>No</v>
      </c>
      <c r="AP141" s="20"/>
      <c r="AQ141" s="20">
        <v>1.0</v>
      </c>
      <c r="AR141" s="20"/>
      <c r="AS141" s="20">
        <v>150.0</v>
      </c>
      <c r="AT141" s="20">
        <v>1500.0</v>
      </c>
      <c r="AU141" s="20">
        <v>160.0</v>
      </c>
      <c r="AV141" s="20">
        <f t="shared" si="19"/>
        <v>0</v>
      </c>
      <c r="AW141" s="20">
        <v>1.81647</v>
      </c>
      <c r="AX141" s="20"/>
      <c r="AY141" s="138">
        <v>1.0</v>
      </c>
      <c r="AZ141" s="139">
        <f t="shared" si="186"/>
        <v>0</v>
      </c>
    </row>
    <row r="142" ht="99.75" customHeight="1">
      <c r="A142" s="20"/>
      <c r="B142" s="140"/>
      <c r="C142" s="20"/>
      <c r="D142" s="141" t="s">
        <v>338</v>
      </c>
      <c r="E142" s="142">
        <v>15.0</v>
      </c>
      <c r="F142" s="142">
        <f t="shared" si="169"/>
        <v>0</v>
      </c>
      <c r="G142" s="142">
        <f t="shared" si="170"/>
        <v>0</v>
      </c>
      <c r="H142" s="142">
        <f t="shared" si="171"/>
        <v>0</v>
      </c>
      <c r="I142" s="142">
        <f t="shared" si="172"/>
        <v>0</v>
      </c>
      <c r="J142" s="142">
        <f t="shared" si="173"/>
        <v>0</v>
      </c>
      <c r="K142" s="142">
        <f t="shared" si="174"/>
        <v>0</v>
      </c>
      <c r="L142" s="142">
        <f t="shared" si="175"/>
        <v>0</v>
      </c>
      <c r="M142" s="142">
        <f t="shared" si="176"/>
        <v>0</v>
      </c>
      <c r="N142" s="142">
        <f t="shared" si="177"/>
        <v>0</v>
      </c>
      <c r="O142" s="142">
        <f t="shared" si="178"/>
        <v>0</v>
      </c>
      <c r="P142" s="142">
        <f t="shared" si="179"/>
        <v>0</v>
      </c>
      <c r="Q142" s="142">
        <f t="shared" si="180"/>
        <v>0</v>
      </c>
      <c r="R142" s="142">
        <f t="shared" si="181"/>
        <v>0</v>
      </c>
      <c r="S142" s="142">
        <f t="shared" si="182"/>
        <v>0</v>
      </c>
      <c r="T142" s="142">
        <v>1.0</v>
      </c>
      <c r="U142" s="141" t="s">
        <v>77</v>
      </c>
      <c r="V142" s="143" t="s">
        <v>339</v>
      </c>
      <c r="W142" s="141">
        <v>1.0</v>
      </c>
      <c r="X142" s="141">
        <v>13.0</v>
      </c>
      <c r="Y142" s="144">
        <v>332.8</v>
      </c>
      <c r="Z142" s="145"/>
      <c r="AA142" s="146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9"/>
      <c r="AM142" s="150">
        <f t="shared" si="183"/>
        <v>0</v>
      </c>
      <c r="AN142" s="151" t="str">
        <f t="shared" si="184"/>
        <v>No</v>
      </c>
      <c r="AO142" s="152" t="str">
        <f t="shared" si="185"/>
        <v>No</v>
      </c>
      <c r="AP142" s="20"/>
      <c r="AQ142" s="20">
        <v>1.0</v>
      </c>
      <c r="AR142" s="111"/>
      <c r="AS142" s="111">
        <v>150.0</v>
      </c>
      <c r="AT142" s="111">
        <v>1000.0</v>
      </c>
      <c r="AU142" s="111">
        <v>110.0</v>
      </c>
      <c r="AV142" s="20">
        <f t="shared" si="19"/>
        <v>0</v>
      </c>
      <c r="AW142" s="111"/>
      <c r="AX142" s="111"/>
      <c r="AY142" s="138">
        <v>1.0</v>
      </c>
      <c r="AZ142" s="139">
        <f t="shared" si="186"/>
        <v>0</v>
      </c>
    </row>
    <row r="143" ht="99.75" customHeight="1">
      <c r="A143" s="20"/>
      <c r="B143" s="153"/>
      <c r="C143" s="20"/>
      <c r="D143" s="128" t="s">
        <v>340</v>
      </c>
      <c r="E143" s="129">
        <v>42.99</v>
      </c>
      <c r="F143" s="129">
        <f t="shared" si="169"/>
        <v>0</v>
      </c>
      <c r="G143" s="129">
        <f t="shared" si="170"/>
        <v>0</v>
      </c>
      <c r="H143" s="129">
        <f t="shared" si="171"/>
        <v>0</v>
      </c>
      <c r="I143" s="129">
        <f t="shared" si="172"/>
        <v>0</v>
      </c>
      <c r="J143" s="129">
        <f t="shared" si="173"/>
        <v>0</v>
      </c>
      <c r="K143" s="129">
        <f t="shared" si="174"/>
        <v>0</v>
      </c>
      <c r="L143" s="129">
        <f t="shared" si="175"/>
        <v>0</v>
      </c>
      <c r="M143" s="129">
        <f t="shared" si="176"/>
        <v>0</v>
      </c>
      <c r="N143" s="129">
        <f t="shared" si="177"/>
        <v>0</v>
      </c>
      <c r="O143" s="129">
        <f t="shared" si="178"/>
        <v>0</v>
      </c>
      <c r="P143" s="129">
        <f t="shared" si="179"/>
        <v>0</v>
      </c>
      <c r="Q143" s="129">
        <f t="shared" si="180"/>
        <v>0</v>
      </c>
      <c r="R143" s="129">
        <f t="shared" si="181"/>
        <v>0</v>
      </c>
      <c r="S143" s="129">
        <f t="shared" si="182"/>
        <v>0</v>
      </c>
      <c r="T143" s="129">
        <v>1.0</v>
      </c>
      <c r="U143" s="128" t="s">
        <v>77</v>
      </c>
      <c r="V143" s="130" t="s">
        <v>341</v>
      </c>
      <c r="W143" s="128">
        <v>1.0</v>
      </c>
      <c r="X143" s="128">
        <v>25.0</v>
      </c>
      <c r="Y143" s="131">
        <v>468.0</v>
      </c>
      <c r="Z143" s="132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4"/>
      <c r="AM143" s="135">
        <f t="shared" si="183"/>
        <v>0</v>
      </c>
      <c r="AN143" s="136" t="str">
        <f t="shared" si="184"/>
        <v>No</v>
      </c>
      <c r="AO143" s="137" t="str">
        <f t="shared" si="185"/>
        <v>No</v>
      </c>
      <c r="AP143" s="20"/>
      <c r="AQ143" s="20">
        <v>1.0</v>
      </c>
      <c r="AR143" s="20"/>
      <c r="AS143" s="20">
        <v>150.0</v>
      </c>
      <c r="AT143" s="20">
        <v>2200.0</v>
      </c>
      <c r="AU143" s="20">
        <v>230.0</v>
      </c>
      <c r="AV143" s="20">
        <f t="shared" si="19"/>
        <v>0</v>
      </c>
      <c r="AW143" s="20">
        <v>3.6316900000000003</v>
      </c>
      <c r="AX143" s="20"/>
      <c r="AY143" s="138">
        <v>1.0</v>
      </c>
      <c r="AZ143" s="139">
        <f t="shared" si="186"/>
        <v>0</v>
      </c>
    </row>
    <row r="144" ht="99.75" customHeight="1">
      <c r="A144" s="20"/>
      <c r="B144" s="178"/>
      <c r="C144" s="18"/>
      <c r="D144" s="179" t="s">
        <v>342</v>
      </c>
      <c r="E144" s="180">
        <v>29.45</v>
      </c>
      <c r="F144" s="180">
        <f t="shared" si="169"/>
        <v>0</v>
      </c>
      <c r="G144" s="180">
        <f t="shared" si="170"/>
        <v>0</v>
      </c>
      <c r="H144" s="180">
        <f t="shared" si="171"/>
        <v>0</v>
      </c>
      <c r="I144" s="180">
        <f t="shared" si="172"/>
        <v>0</v>
      </c>
      <c r="J144" s="180">
        <f t="shared" si="173"/>
        <v>0</v>
      </c>
      <c r="K144" s="180">
        <f t="shared" si="174"/>
        <v>0</v>
      </c>
      <c r="L144" s="180">
        <f t="shared" si="175"/>
        <v>0</v>
      </c>
      <c r="M144" s="180">
        <f t="shared" si="176"/>
        <v>0</v>
      </c>
      <c r="N144" s="180">
        <f t="shared" si="177"/>
        <v>0</v>
      </c>
      <c r="O144" s="180">
        <f t="shared" si="178"/>
        <v>0</v>
      </c>
      <c r="P144" s="180">
        <f t="shared" si="179"/>
        <v>0</v>
      </c>
      <c r="Q144" s="180">
        <f t="shared" si="180"/>
        <v>0</v>
      </c>
      <c r="R144" s="180">
        <f t="shared" si="181"/>
        <v>0</v>
      </c>
      <c r="S144" s="180">
        <f t="shared" si="182"/>
        <v>0</v>
      </c>
      <c r="T144" s="180">
        <v>1.0</v>
      </c>
      <c r="U144" s="179" t="s">
        <v>334</v>
      </c>
      <c r="V144" s="181" t="s">
        <v>343</v>
      </c>
      <c r="W144" s="179">
        <v>1.0</v>
      </c>
      <c r="X144" s="179">
        <v>30.0</v>
      </c>
      <c r="Y144" s="182">
        <v>613.6</v>
      </c>
      <c r="Z144" s="183"/>
      <c r="AA144" s="184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6"/>
      <c r="AM144" s="187">
        <f t="shared" si="183"/>
        <v>0</v>
      </c>
      <c r="AN144" s="188" t="str">
        <f t="shared" si="184"/>
        <v>No</v>
      </c>
      <c r="AO144" s="189" t="str">
        <f t="shared" si="185"/>
        <v>No</v>
      </c>
      <c r="AP144" s="20"/>
      <c r="AQ144" s="20">
        <v>1.0</v>
      </c>
      <c r="AR144" s="111"/>
      <c r="AS144" s="111">
        <v>150.0</v>
      </c>
      <c r="AT144" s="111">
        <v>2000.0</v>
      </c>
      <c r="AU144" s="111">
        <v>210.0</v>
      </c>
      <c r="AV144" s="20">
        <f t="shared" si="19"/>
        <v>0</v>
      </c>
      <c r="AW144" s="111">
        <v>2.48744</v>
      </c>
      <c r="AX144" s="111"/>
      <c r="AY144" s="166">
        <v>1.0</v>
      </c>
      <c r="AZ144" s="167">
        <f t="shared" si="186"/>
        <v>0</v>
      </c>
    </row>
    <row r="145" ht="49.5" customHeight="1">
      <c r="A145" s="20"/>
      <c r="B145" s="55"/>
      <c r="C145" s="100"/>
      <c r="D145" s="56"/>
      <c r="E145" s="103"/>
      <c r="F145" s="103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03"/>
      <c r="U145" s="101"/>
      <c r="V145" s="168"/>
      <c r="W145" s="101"/>
      <c r="X145" s="169"/>
      <c r="Y145" s="170" t="s">
        <v>344</v>
      </c>
      <c r="Z145" s="190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3"/>
      <c r="AM145" s="174"/>
      <c r="AN145" s="151"/>
      <c r="AO145" s="175"/>
      <c r="AP145" s="20"/>
      <c r="AQ145" s="20"/>
      <c r="AR145" s="111"/>
      <c r="AS145" s="111"/>
      <c r="AT145" s="111"/>
      <c r="AU145" s="111"/>
      <c r="AV145" s="20">
        <f t="shared" si="19"/>
        <v>0</v>
      </c>
      <c r="AW145" s="111"/>
      <c r="AX145" s="111"/>
      <c r="AY145" s="111"/>
      <c r="AZ145" s="111"/>
    </row>
    <row r="146" ht="99.75" customHeight="1">
      <c r="A146" s="20"/>
      <c r="B146" s="196" t="s">
        <v>25</v>
      </c>
      <c r="C146" s="113"/>
      <c r="D146" s="197" t="s">
        <v>345</v>
      </c>
      <c r="E146" s="176">
        <v>2.4</v>
      </c>
      <c r="F146" s="176">
        <f t="shared" ref="F146:F152" si="187">SUM(Z146:AL146)*E146</f>
        <v>0</v>
      </c>
      <c r="G146" s="176">
        <f t="shared" ref="G146:G152" si="188">Z146*W146</f>
        <v>0</v>
      </c>
      <c r="H146" s="176">
        <f t="shared" ref="H146:H152" si="189">AA146*W146</f>
        <v>0</v>
      </c>
      <c r="I146" s="176">
        <f t="shared" ref="I146:I152" si="190">AB146*W146</f>
        <v>0</v>
      </c>
      <c r="J146" s="176">
        <f t="shared" ref="J146:J152" si="191">AC146*W146</f>
        <v>0</v>
      </c>
      <c r="K146" s="176">
        <f t="shared" ref="K146:K152" si="192">AD146*W146</f>
        <v>0</v>
      </c>
      <c r="L146" s="176">
        <f t="shared" ref="L146:L152" si="193">AE146*W146</f>
        <v>0</v>
      </c>
      <c r="M146" s="176">
        <f t="shared" ref="M146:M152" si="194">AF146*W146</f>
        <v>0</v>
      </c>
      <c r="N146" s="176">
        <f t="shared" ref="N146:N152" si="195">AG146*W146</f>
        <v>0</v>
      </c>
      <c r="O146" s="176">
        <f t="shared" ref="O146:O152" si="196">AH146*W146</f>
        <v>0</v>
      </c>
      <c r="P146" s="176">
        <f t="shared" ref="P146:P152" si="197">AI146*W146</f>
        <v>0</v>
      </c>
      <c r="Q146" s="176">
        <f t="shared" ref="Q146:Q152" si="198">AJ146*W146</f>
        <v>0</v>
      </c>
      <c r="R146" s="176">
        <f t="shared" ref="R146:R152" si="199">AK146*W146</f>
        <v>0</v>
      </c>
      <c r="S146" s="176">
        <f t="shared" ref="S146:S152" si="200">AL146*W146</f>
        <v>0</v>
      </c>
      <c r="T146" s="176">
        <v>4.0</v>
      </c>
      <c r="U146" s="197" t="s">
        <v>83</v>
      </c>
      <c r="V146" s="197" t="s">
        <v>346</v>
      </c>
      <c r="W146" s="197">
        <v>4.0</v>
      </c>
      <c r="X146" s="197">
        <v>0.0</v>
      </c>
      <c r="Y146" s="198">
        <v>312.0</v>
      </c>
      <c r="Z146" s="199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0"/>
      <c r="AL146" s="201"/>
      <c r="AM146" s="202">
        <f t="shared" ref="AM146:AM152" si="201">Y146*Z146+Y146*AA146+Y146*AB146+Y146*AC146+Y146*AD146+Y146*AE146+Y146*AF146+Y146*AH146+Y146*AI146+Y146*AJ146+Y146*AK146+Y146*AL146+Y146*AG146</f>
        <v>0</v>
      </c>
      <c r="AN146" s="203" t="str">
        <f t="shared" ref="AN146:AN152" si="202">IF(SUM(Z146:AL146)&gt;0,"Yes","No")</f>
        <v>No</v>
      </c>
      <c r="AO146" s="204" t="str">
        <f t="shared" ref="AO146:AO152" si="203">IF(B146="New","Yes","No")</f>
        <v>Yes</v>
      </c>
      <c r="AP146" s="20"/>
      <c r="AQ146" s="20"/>
      <c r="AR146" s="20"/>
      <c r="AS146" s="20"/>
      <c r="AT146" s="20"/>
      <c r="AU146" s="20"/>
      <c r="AV146" s="20"/>
      <c r="AW146" s="20"/>
      <c r="AX146" s="20"/>
      <c r="AY146" s="125">
        <v>4.0</v>
      </c>
      <c r="AZ146" s="126">
        <f t="shared" ref="AZ146:AZ152" si="204">AY146*SUM(Z146:AL146)</f>
        <v>0</v>
      </c>
    </row>
    <row r="147" ht="99.75" customHeight="1">
      <c r="A147" s="20"/>
      <c r="B147" s="140" t="s">
        <v>25</v>
      </c>
      <c r="C147" s="20"/>
      <c r="D147" s="141" t="s">
        <v>347</v>
      </c>
      <c r="E147" s="142">
        <v>4.6</v>
      </c>
      <c r="F147" s="142">
        <f t="shared" si="187"/>
        <v>0</v>
      </c>
      <c r="G147" s="142">
        <f t="shared" si="188"/>
        <v>0</v>
      </c>
      <c r="H147" s="142">
        <f t="shared" si="189"/>
        <v>0</v>
      </c>
      <c r="I147" s="142">
        <f t="shared" si="190"/>
        <v>0</v>
      </c>
      <c r="J147" s="142">
        <f t="shared" si="191"/>
        <v>0</v>
      </c>
      <c r="K147" s="142">
        <f t="shared" si="192"/>
        <v>0</v>
      </c>
      <c r="L147" s="142">
        <f t="shared" si="193"/>
        <v>0</v>
      </c>
      <c r="M147" s="142">
        <f t="shared" si="194"/>
        <v>0</v>
      </c>
      <c r="N147" s="142">
        <f t="shared" si="195"/>
        <v>0</v>
      </c>
      <c r="O147" s="142">
        <f t="shared" si="196"/>
        <v>0</v>
      </c>
      <c r="P147" s="142">
        <f t="shared" si="197"/>
        <v>0</v>
      </c>
      <c r="Q147" s="142">
        <f t="shared" si="198"/>
        <v>0</v>
      </c>
      <c r="R147" s="142">
        <f t="shared" si="199"/>
        <v>0</v>
      </c>
      <c r="S147" s="142">
        <f t="shared" si="200"/>
        <v>0</v>
      </c>
      <c r="T147" s="142">
        <v>2.0</v>
      </c>
      <c r="U147" s="141" t="s">
        <v>86</v>
      </c>
      <c r="V147" s="143" t="s">
        <v>348</v>
      </c>
      <c r="W147" s="141">
        <v>2.0</v>
      </c>
      <c r="X147" s="141">
        <v>0.0</v>
      </c>
      <c r="Y147" s="144">
        <v>280.8</v>
      </c>
      <c r="Z147" s="145"/>
      <c r="AA147" s="146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9"/>
      <c r="AM147" s="150">
        <f t="shared" si="201"/>
        <v>0</v>
      </c>
      <c r="AN147" s="151" t="str">
        <f t="shared" si="202"/>
        <v>No</v>
      </c>
      <c r="AO147" s="152" t="str">
        <f t="shared" si="203"/>
        <v>Yes</v>
      </c>
      <c r="AP147" s="20">
        <v>3.0</v>
      </c>
      <c r="AQ147" s="20">
        <v>1.0</v>
      </c>
      <c r="AR147" s="111"/>
      <c r="AS147" s="111">
        <v>350.0</v>
      </c>
      <c r="AT147" s="111">
        <v>900.0</v>
      </c>
      <c r="AU147" s="111">
        <v>150.0</v>
      </c>
      <c r="AV147" s="20">
        <f>SUM(Z147:AJ147)*X147</f>
        <v>0</v>
      </c>
      <c r="AW147" s="111">
        <v>1.37061</v>
      </c>
      <c r="AX147" s="111"/>
      <c r="AY147" s="138">
        <v>2.0</v>
      </c>
      <c r="AZ147" s="139">
        <f t="shared" si="204"/>
        <v>0</v>
      </c>
    </row>
    <row r="148" ht="99.75" customHeight="1">
      <c r="A148" s="20"/>
      <c r="B148" s="127" t="s">
        <v>25</v>
      </c>
      <c r="C148" s="20"/>
      <c r="D148" s="128" t="s">
        <v>349</v>
      </c>
      <c r="E148" s="129">
        <v>7.6</v>
      </c>
      <c r="F148" s="129">
        <f t="shared" si="187"/>
        <v>0</v>
      </c>
      <c r="G148" s="129">
        <f t="shared" si="188"/>
        <v>0</v>
      </c>
      <c r="H148" s="129">
        <f t="shared" si="189"/>
        <v>0</v>
      </c>
      <c r="I148" s="129">
        <f t="shared" si="190"/>
        <v>0</v>
      </c>
      <c r="J148" s="129">
        <f t="shared" si="191"/>
        <v>0</v>
      </c>
      <c r="K148" s="129">
        <f t="shared" si="192"/>
        <v>0</v>
      </c>
      <c r="L148" s="129">
        <f t="shared" si="193"/>
        <v>0</v>
      </c>
      <c r="M148" s="129">
        <f t="shared" si="194"/>
        <v>0</v>
      </c>
      <c r="N148" s="129">
        <f t="shared" si="195"/>
        <v>0</v>
      </c>
      <c r="O148" s="129">
        <f t="shared" si="196"/>
        <v>0</v>
      </c>
      <c r="P148" s="129">
        <f t="shared" si="197"/>
        <v>0</v>
      </c>
      <c r="Q148" s="129">
        <f t="shared" si="198"/>
        <v>0</v>
      </c>
      <c r="R148" s="129">
        <f t="shared" si="199"/>
        <v>0</v>
      </c>
      <c r="S148" s="129">
        <f t="shared" si="200"/>
        <v>0</v>
      </c>
      <c r="T148" s="129">
        <v>2.0</v>
      </c>
      <c r="U148" s="128" t="s">
        <v>91</v>
      </c>
      <c r="V148" s="130" t="s">
        <v>350</v>
      </c>
      <c r="W148" s="128">
        <v>2.0</v>
      </c>
      <c r="X148" s="128">
        <v>0.0</v>
      </c>
      <c r="Y148" s="131">
        <v>312.0</v>
      </c>
      <c r="Z148" s="132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4"/>
      <c r="AM148" s="135">
        <f t="shared" si="201"/>
        <v>0</v>
      </c>
      <c r="AN148" s="136" t="str">
        <f t="shared" si="202"/>
        <v>No</v>
      </c>
      <c r="AO148" s="137" t="str">
        <f t="shared" si="203"/>
        <v>Yes</v>
      </c>
      <c r="AP148" s="20"/>
      <c r="AQ148" s="20"/>
      <c r="AR148" s="20"/>
      <c r="AS148" s="20"/>
      <c r="AT148" s="20"/>
      <c r="AU148" s="20"/>
      <c r="AV148" s="20"/>
      <c r="AW148" s="20"/>
      <c r="AX148" s="20"/>
      <c r="AY148" s="138">
        <v>2.0</v>
      </c>
      <c r="AZ148" s="139">
        <f t="shared" si="204"/>
        <v>0</v>
      </c>
    </row>
    <row r="149" ht="99.75" customHeight="1">
      <c r="A149" s="20"/>
      <c r="B149" s="140" t="s">
        <v>25</v>
      </c>
      <c r="C149" s="20"/>
      <c r="D149" s="141" t="s">
        <v>351</v>
      </c>
      <c r="E149" s="142">
        <v>7.0</v>
      </c>
      <c r="F149" s="142">
        <f t="shared" si="187"/>
        <v>0</v>
      </c>
      <c r="G149" s="142">
        <f t="shared" si="188"/>
        <v>0</v>
      </c>
      <c r="H149" s="142">
        <f t="shared" si="189"/>
        <v>0</v>
      </c>
      <c r="I149" s="142">
        <f t="shared" si="190"/>
        <v>0</v>
      </c>
      <c r="J149" s="142">
        <f t="shared" si="191"/>
        <v>0</v>
      </c>
      <c r="K149" s="142">
        <f t="shared" si="192"/>
        <v>0</v>
      </c>
      <c r="L149" s="142">
        <f t="shared" si="193"/>
        <v>0</v>
      </c>
      <c r="M149" s="142">
        <f t="shared" si="194"/>
        <v>0</v>
      </c>
      <c r="N149" s="142">
        <f t="shared" si="195"/>
        <v>0</v>
      </c>
      <c r="O149" s="142">
        <f t="shared" si="196"/>
        <v>0</v>
      </c>
      <c r="P149" s="142">
        <f t="shared" si="197"/>
        <v>0</v>
      </c>
      <c r="Q149" s="142">
        <f t="shared" si="198"/>
        <v>0</v>
      </c>
      <c r="R149" s="142">
        <f t="shared" si="199"/>
        <v>0</v>
      </c>
      <c r="S149" s="142">
        <f t="shared" si="200"/>
        <v>0</v>
      </c>
      <c r="T149" s="142">
        <v>1.0</v>
      </c>
      <c r="U149" s="141" t="s">
        <v>91</v>
      </c>
      <c r="V149" s="143" t="s">
        <v>352</v>
      </c>
      <c r="W149" s="141">
        <v>1.0</v>
      </c>
      <c r="X149" s="141">
        <v>0.0</v>
      </c>
      <c r="Y149" s="144">
        <v>208.0</v>
      </c>
      <c r="Z149" s="145"/>
      <c r="AA149" s="146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9"/>
      <c r="AM149" s="150">
        <f t="shared" si="201"/>
        <v>0</v>
      </c>
      <c r="AN149" s="151" t="str">
        <f t="shared" si="202"/>
        <v>No</v>
      </c>
      <c r="AO149" s="152" t="str">
        <f t="shared" si="203"/>
        <v>Yes</v>
      </c>
      <c r="AP149" s="20"/>
      <c r="AQ149" s="20">
        <f>W149</f>
        <v>1</v>
      </c>
      <c r="AR149" s="111"/>
      <c r="AS149" s="111">
        <v>150.0</v>
      </c>
      <c r="AT149" s="111">
        <v>500.0</v>
      </c>
      <c r="AU149" s="111">
        <v>80.0</v>
      </c>
      <c r="AV149" s="20">
        <f>SUM(Z149:AJ149)*X149</f>
        <v>0</v>
      </c>
      <c r="AW149" s="111">
        <v>0.53464</v>
      </c>
      <c r="AX149" s="111"/>
      <c r="AY149" s="138">
        <v>1.0</v>
      </c>
      <c r="AZ149" s="139">
        <f t="shared" si="204"/>
        <v>0</v>
      </c>
    </row>
    <row r="150" ht="99.75" customHeight="1">
      <c r="A150" s="20"/>
      <c r="B150" s="127" t="s">
        <v>25</v>
      </c>
      <c r="C150" s="20"/>
      <c r="D150" s="128" t="s">
        <v>353</v>
      </c>
      <c r="E150" s="129">
        <v>9.7</v>
      </c>
      <c r="F150" s="129">
        <f t="shared" si="187"/>
        <v>0</v>
      </c>
      <c r="G150" s="129">
        <f t="shared" si="188"/>
        <v>0</v>
      </c>
      <c r="H150" s="129">
        <f t="shared" si="189"/>
        <v>0</v>
      </c>
      <c r="I150" s="129">
        <f t="shared" si="190"/>
        <v>0</v>
      </c>
      <c r="J150" s="129">
        <f t="shared" si="191"/>
        <v>0</v>
      </c>
      <c r="K150" s="129">
        <f t="shared" si="192"/>
        <v>0</v>
      </c>
      <c r="L150" s="129">
        <f t="shared" si="193"/>
        <v>0</v>
      </c>
      <c r="M150" s="129">
        <f t="shared" si="194"/>
        <v>0</v>
      </c>
      <c r="N150" s="129">
        <f t="shared" si="195"/>
        <v>0</v>
      </c>
      <c r="O150" s="129">
        <f t="shared" si="196"/>
        <v>0</v>
      </c>
      <c r="P150" s="129">
        <f t="shared" si="197"/>
        <v>0</v>
      </c>
      <c r="Q150" s="129">
        <f t="shared" si="198"/>
        <v>0</v>
      </c>
      <c r="R150" s="129">
        <f t="shared" si="199"/>
        <v>0</v>
      </c>
      <c r="S150" s="129">
        <f t="shared" si="200"/>
        <v>0</v>
      </c>
      <c r="T150" s="129">
        <v>1.0</v>
      </c>
      <c r="U150" s="128" t="s">
        <v>94</v>
      </c>
      <c r="V150" s="128" t="s">
        <v>354</v>
      </c>
      <c r="W150" s="128">
        <v>1.0</v>
      </c>
      <c r="X150" s="128">
        <v>0.0</v>
      </c>
      <c r="Y150" s="131">
        <v>228.8</v>
      </c>
      <c r="Z150" s="132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4"/>
      <c r="AM150" s="135">
        <f t="shared" si="201"/>
        <v>0</v>
      </c>
      <c r="AN150" s="136" t="str">
        <f t="shared" si="202"/>
        <v>No</v>
      </c>
      <c r="AO150" s="137" t="str">
        <f t="shared" si="203"/>
        <v>Yes</v>
      </c>
      <c r="AP150" s="20"/>
      <c r="AQ150" s="20"/>
      <c r="AR150" s="20"/>
      <c r="AS150" s="20"/>
      <c r="AT150" s="20"/>
      <c r="AU150" s="20"/>
      <c r="AV150" s="20"/>
      <c r="AW150" s="20"/>
      <c r="AX150" s="20"/>
      <c r="AY150" s="138">
        <v>1.0</v>
      </c>
      <c r="AZ150" s="139">
        <f t="shared" si="204"/>
        <v>0</v>
      </c>
    </row>
    <row r="151" ht="99.75" customHeight="1">
      <c r="A151" s="20"/>
      <c r="B151" s="140" t="s">
        <v>25</v>
      </c>
      <c r="C151" s="20"/>
      <c r="D151" s="141" t="s">
        <v>355</v>
      </c>
      <c r="E151" s="142">
        <v>7.31</v>
      </c>
      <c r="F151" s="142">
        <f t="shared" si="187"/>
        <v>0</v>
      </c>
      <c r="G151" s="142">
        <f t="shared" si="188"/>
        <v>0</v>
      </c>
      <c r="H151" s="142">
        <f t="shared" si="189"/>
        <v>0</v>
      </c>
      <c r="I151" s="142">
        <f t="shared" si="190"/>
        <v>0</v>
      </c>
      <c r="J151" s="142">
        <f t="shared" si="191"/>
        <v>0</v>
      </c>
      <c r="K151" s="142">
        <f t="shared" si="192"/>
        <v>0</v>
      </c>
      <c r="L151" s="142">
        <f t="shared" si="193"/>
        <v>0</v>
      </c>
      <c r="M151" s="142">
        <f t="shared" si="194"/>
        <v>0</v>
      </c>
      <c r="N151" s="142">
        <f t="shared" si="195"/>
        <v>0</v>
      </c>
      <c r="O151" s="142">
        <f t="shared" si="196"/>
        <v>0</v>
      </c>
      <c r="P151" s="142">
        <f t="shared" si="197"/>
        <v>0</v>
      </c>
      <c r="Q151" s="142">
        <f t="shared" si="198"/>
        <v>0</v>
      </c>
      <c r="R151" s="142">
        <f t="shared" si="199"/>
        <v>0</v>
      </c>
      <c r="S151" s="142">
        <f t="shared" si="200"/>
        <v>0</v>
      </c>
      <c r="T151" s="142">
        <v>1.0</v>
      </c>
      <c r="U151" s="141" t="s">
        <v>94</v>
      </c>
      <c r="V151" s="143" t="s">
        <v>356</v>
      </c>
      <c r="W151" s="141">
        <v>1.0</v>
      </c>
      <c r="X151" s="141">
        <v>0.0</v>
      </c>
      <c r="Y151" s="144">
        <v>228.8</v>
      </c>
      <c r="Z151" s="145"/>
      <c r="AA151" s="146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9"/>
      <c r="AM151" s="150">
        <f t="shared" si="201"/>
        <v>0</v>
      </c>
      <c r="AN151" s="151" t="str">
        <f t="shared" si="202"/>
        <v>No</v>
      </c>
      <c r="AO151" s="152" t="str">
        <f t="shared" si="203"/>
        <v>Yes</v>
      </c>
      <c r="AP151" s="20"/>
      <c r="AQ151" s="20"/>
      <c r="AR151" s="111"/>
      <c r="AS151" s="111"/>
      <c r="AT151" s="111"/>
      <c r="AU151" s="111"/>
      <c r="AV151" s="20"/>
      <c r="AW151" s="111"/>
      <c r="AX151" s="111"/>
      <c r="AY151" s="138">
        <v>1.0</v>
      </c>
      <c r="AZ151" s="139">
        <f t="shared" si="204"/>
        <v>0</v>
      </c>
    </row>
    <row r="152" ht="99.75" customHeight="1">
      <c r="A152" s="20"/>
      <c r="B152" s="155" t="s">
        <v>25</v>
      </c>
      <c r="C152" s="18"/>
      <c r="D152" s="156" t="s">
        <v>357</v>
      </c>
      <c r="E152" s="157">
        <v>1.77</v>
      </c>
      <c r="F152" s="157">
        <f t="shared" si="187"/>
        <v>0</v>
      </c>
      <c r="G152" s="157">
        <f t="shared" si="188"/>
        <v>0</v>
      </c>
      <c r="H152" s="157">
        <f t="shared" si="189"/>
        <v>0</v>
      </c>
      <c r="I152" s="157">
        <f t="shared" si="190"/>
        <v>0</v>
      </c>
      <c r="J152" s="157">
        <f t="shared" si="191"/>
        <v>0</v>
      </c>
      <c r="K152" s="157">
        <f t="shared" si="192"/>
        <v>0</v>
      </c>
      <c r="L152" s="157">
        <f t="shared" si="193"/>
        <v>0</v>
      </c>
      <c r="M152" s="157">
        <f t="shared" si="194"/>
        <v>0</v>
      </c>
      <c r="N152" s="157">
        <f t="shared" si="195"/>
        <v>0</v>
      </c>
      <c r="O152" s="157">
        <f t="shared" si="196"/>
        <v>0</v>
      </c>
      <c r="P152" s="157">
        <f t="shared" si="197"/>
        <v>0</v>
      </c>
      <c r="Q152" s="157">
        <f t="shared" si="198"/>
        <v>0</v>
      </c>
      <c r="R152" s="157">
        <f t="shared" si="199"/>
        <v>0</v>
      </c>
      <c r="S152" s="157">
        <f t="shared" si="200"/>
        <v>0</v>
      </c>
      <c r="T152" s="157">
        <v>1.0</v>
      </c>
      <c r="U152" s="156" t="s">
        <v>86</v>
      </c>
      <c r="V152" s="156" t="s">
        <v>358</v>
      </c>
      <c r="W152" s="156">
        <v>1.0</v>
      </c>
      <c r="X152" s="156">
        <v>0.0</v>
      </c>
      <c r="Y152" s="159">
        <v>104.0</v>
      </c>
      <c r="Z152" s="160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2"/>
      <c r="AM152" s="163">
        <f t="shared" si="201"/>
        <v>0</v>
      </c>
      <c r="AN152" s="164" t="str">
        <f t="shared" si="202"/>
        <v>No</v>
      </c>
      <c r="AO152" s="165" t="str">
        <f t="shared" si="203"/>
        <v>Yes</v>
      </c>
      <c r="AP152" s="20"/>
      <c r="AQ152" s="20"/>
      <c r="AR152" s="111"/>
      <c r="AS152" s="111"/>
      <c r="AT152" s="111"/>
      <c r="AU152" s="111"/>
      <c r="AV152" s="20"/>
      <c r="AW152" s="111"/>
      <c r="AX152" s="111"/>
      <c r="AY152" s="166">
        <v>1.0</v>
      </c>
      <c r="AZ152" s="167">
        <f t="shared" si="204"/>
        <v>0</v>
      </c>
    </row>
    <row r="153" ht="21.0" customHeight="1">
      <c r="A153" s="38"/>
      <c r="B153" s="39"/>
      <c r="C153" s="38"/>
      <c r="D153" s="40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0"/>
      <c r="V153" s="42"/>
      <c r="W153" s="40"/>
      <c r="X153" s="38"/>
      <c r="Y153" s="38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38"/>
      <c r="AN153" s="38"/>
      <c r="AO153" s="38"/>
      <c r="AP153" s="38"/>
      <c r="AQ153" s="38"/>
      <c r="AR153" s="20"/>
      <c r="AS153" s="20"/>
      <c r="AT153" s="20"/>
      <c r="AU153" s="20"/>
      <c r="AV153" s="38"/>
      <c r="AW153" s="38"/>
      <c r="AX153" s="38"/>
      <c r="AY153" s="38"/>
      <c r="AZ153" s="38"/>
    </row>
    <row r="154" ht="21.0" customHeight="1">
      <c r="A154" s="38"/>
      <c r="B154" s="39"/>
      <c r="C154" s="38"/>
      <c r="D154" s="40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0"/>
      <c r="V154" s="42"/>
      <c r="W154" s="40"/>
      <c r="X154" s="38"/>
      <c r="Y154" s="38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38"/>
      <c r="AN154" s="38"/>
      <c r="AO154" s="38"/>
      <c r="AP154" s="38"/>
      <c r="AQ154" s="38"/>
      <c r="AR154" s="20"/>
      <c r="AS154" s="20"/>
      <c r="AT154" s="20"/>
      <c r="AU154" s="20"/>
      <c r="AV154" s="38"/>
      <c r="AW154" s="38"/>
      <c r="AX154" s="38"/>
      <c r="AY154" s="38"/>
      <c r="AZ154" s="38"/>
    </row>
    <row r="155" ht="21.0" customHeight="1">
      <c r="A155" s="38"/>
      <c r="B155" s="39"/>
      <c r="C155" s="38"/>
      <c r="D155" s="40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0"/>
      <c r="V155" s="42"/>
      <c r="W155" s="40"/>
      <c r="X155" s="38"/>
      <c r="Y155" s="38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38"/>
      <c r="AN155" s="38"/>
      <c r="AO155" s="38"/>
      <c r="AP155" s="38"/>
      <c r="AQ155" s="38"/>
      <c r="AR155" s="20"/>
      <c r="AS155" s="20"/>
      <c r="AT155" s="20"/>
      <c r="AU155" s="20"/>
      <c r="AV155" s="38"/>
      <c r="AW155" s="38"/>
      <c r="AX155" s="38"/>
      <c r="AY155" s="38"/>
      <c r="AZ155" s="38"/>
    </row>
    <row r="156" ht="21.0" customHeight="1">
      <c r="A156" s="38"/>
      <c r="B156" s="39"/>
      <c r="C156" s="38"/>
      <c r="D156" s="40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0"/>
      <c r="V156" s="42"/>
      <c r="W156" s="40"/>
      <c r="X156" s="38"/>
      <c r="Y156" s="38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38"/>
      <c r="AN156" s="38"/>
      <c r="AO156" s="38"/>
      <c r="AP156" s="38"/>
      <c r="AQ156" s="38"/>
      <c r="AR156" s="20"/>
      <c r="AS156" s="20"/>
      <c r="AT156" s="20"/>
      <c r="AU156" s="20"/>
      <c r="AV156" s="38"/>
      <c r="AW156" s="38"/>
      <c r="AX156" s="38"/>
      <c r="AY156" s="38"/>
      <c r="AZ156" s="38"/>
    </row>
    <row r="157" ht="21.0" customHeight="1">
      <c r="A157" s="38"/>
      <c r="B157" s="39"/>
      <c r="C157" s="38"/>
      <c r="D157" s="40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0"/>
      <c r="V157" s="42"/>
      <c r="W157" s="40"/>
      <c r="X157" s="38"/>
      <c r="Y157" s="38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38"/>
      <c r="AN157" s="38"/>
      <c r="AO157" s="38"/>
      <c r="AP157" s="38"/>
      <c r="AQ157" s="38"/>
      <c r="AR157" s="20"/>
      <c r="AS157" s="20"/>
      <c r="AT157" s="20"/>
      <c r="AU157" s="20"/>
      <c r="AV157" s="38"/>
      <c r="AW157" s="38"/>
      <c r="AX157" s="38"/>
      <c r="AY157" s="38"/>
      <c r="AZ157" s="38"/>
    </row>
    <row r="158" ht="21.0" customHeight="1">
      <c r="A158" s="38"/>
      <c r="B158" s="39"/>
      <c r="C158" s="38"/>
      <c r="D158" s="40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0"/>
      <c r="V158" s="42"/>
      <c r="W158" s="40"/>
      <c r="X158" s="38"/>
      <c r="Y158" s="38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38"/>
      <c r="AN158" s="38"/>
      <c r="AO158" s="38"/>
      <c r="AP158" s="38"/>
      <c r="AQ158" s="38"/>
      <c r="AR158" s="20"/>
      <c r="AS158" s="20"/>
      <c r="AT158" s="20"/>
      <c r="AU158" s="20"/>
      <c r="AV158" s="38"/>
      <c r="AW158" s="38"/>
      <c r="AX158" s="38"/>
      <c r="AY158" s="38"/>
      <c r="AZ158" s="38"/>
    </row>
    <row r="159" ht="21.0" customHeight="1">
      <c r="A159" s="38"/>
      <c r="B159" s="39"/>
      <c r="C159" s="38"/>
      <c r="D159" s="40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0"/>
      <c r="V159" s="42"/>
      <c r="W159" s="40"/>
      <c r="X159" s="38"/>
      <c r="Y159" s="38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38"/>
      <c r="AN159" s="38"/>
      <c r="AO159" s="38"/>
      <c r="AP159" s="38"/>
      <c r="AQ159" s="38"/>
      <c r="AR159" s="20"/>
      <c r="AS159" s="20"/>
      <c r="AT159" s="20"/>
      <c r="AU159" s="20"/>
      <c r="AV159" s="38"/>
      <c r="AW159" s="38"/>
      <c r="AX159" s="38"/>
      <c r="AY159" s="38"/>
      <c r="AZ159" s="38"/>
    </row>
    <row r="160" ht="21.0" customHeight="1">
      <c r="A160" s="38"/>
      <c r="B160" s="39"/>
      <c r="C160" s="38"/>
      <c r="D160" s="40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0"/>
      <c r="V160" s="42"/>
      <c r="W160" s="40"/>
      <c r="X160" s="38"/>
      <c r="Y160" s="38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38"/>
      <c r="AN160" s="38"/>
      <c r="AO160" s="38"/>
      <c r="AP160" s="38"/>
      <c r="AQ160" s="38"/>
      <c r="AR160" s="20"/>
      <c r="AS160" s="20"/>
      <c r="AT160" s="20"/>
      <c r="AU160" s="20"/>
      <c r="AV160" s="38"/>
      <c r="AW160" s="38"/>
      <c r="AX160" s="38"/>
      <c r="AY160" s="38"/>
      <c r="AZ160" s="38"/>
    </row>
    <row r="161" ht="21.0" customHeight="1">
      <c r="A161" s="38"/>
      <c r="B161" s="39"/>
      <c r="C161" s="38"/>
      <c r="D161" s="40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0"/>
      <c r="V161" s="42"/>
      <c r="W161" s="40"/>
      <c r="X161" s="38"/>
      <c r="Y161" s="38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38"/>
      <c r="AN161" s="38"/>
      <c r="AO161" s="38"/>
      <c r="AP161" s="38"/>
      <c r="AQ161" s="38"/>
      <c r="AR161" s="20"/>
      <c r="AS161" s="20"/>
      <c r="AT161" s="20"/>
      <c r="AU161" s="20"/>
      <c r="AV161" s="38"/>
      <c r="AW161" s="38"/>
      <c r="AX161" s="38"/>
      <c r="AY161" s="38"/>
      <c r="AZ161" s="38"/>
    </row>
    <row r="162" ht="21.0" customHeight="1">
      <c r="A162" s="38"/>
      <c r="B162" s="39"/>
      <c r="C162" s="38"/>
      <c r="D162" s="40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0"/>
      <c r="V162" s="42"/>
      <c r="W162" s="40"/>
      <c r="X162" s="38"/>
      <c r="Y162" s="38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38"/>
      <c r="AN162" s="38"/>
      <c r="AO162" s="38"/>
      <c r="AP162" s="38"/>
      <c r="AQ162" s="38"/>
      <c r="AR162" s="20"/>
      <c r="AS162" s="20"/>
      <c r="AT162" s="20"/>
      <c r="AU162" s="20"/>
      <c r="AV162" s="38"/>
      <c r="AW162" s="38"/>
      <c r="AX162" s="38"/>
      <c r="AY162" s="38"/>
      <c r="AZ162" s="38"/>
    </row>
    <row r="163" ht="21.0" customHeight="1">
      <c r="A163" s="38"/>
      <c r="B163" s="39"/>
      <c r="C163" s="38"/>
      <c r="D163" s="40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0"/>
      <c r="V163" s="42"/>
      <c r="W163" s="40"/>
      <c r="X163" s="38"/>
      <c r="Y163" s="38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38"/>
      <c r="AN163" s="38"/>
      <c r="AO163" s="38"/>
      <c r="AP163" s="38"/>
      <c r="AQ163" s="38"/>
      <c r="AR163" s="20"/>
      <c r="AS163" s="20"/>
      <c r="AT163" s="20"/>
      <c r="AU163" s="20"/>
      <c r="AV163" s="38"/>
      <c r="AW163" s="38"/>
      <c r="AX163" s="38"/>
      <c r="AY163" s="38"/>
      <c r="AZ163" s="38"/>
    </row>
    <row r="164" ht="21.0" customHeight="1">
      <c r="A164" s="38"/>
      <c r="B164" s="39"/>
      <c r="C164" s="38"/>
      <c r="D164" s="40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0"/>
      <c r="V164" s="42"/>
      <c r="W164" s="40"/>
      <c r="X164" s="38"/>
      <c r="Y164" s="38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38"/>
      <c r="AN164" s="38"/>
      <c r="AO164" s="38"/>
      <c r="AP164" s="38"/>
      <c r="AQ164" s="38"/>
      <c r="AR164" s="20"/>
      <c r="AS164" s="20"/>
      <c r="AT164" s="20"/>
      <c r="AU164" s="20"/>
      <c r="AV164" s="38"/>
      <c r="AW164" s="38"/>
      <c r="AX164" s="38"/>
      <c r="AY164" s="38"/>
      <c r="AZ164" s="38"/>
    </row>
    <row r="165" ht="21.0" customHeight="1">
      <c r="A165" s="38"/>
      <c r="B165" s="39"/>
      <c r="C165" s="38"/>
      <c r="D165" s="40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0"/>
      <c r="V165" s="42"/>
      <c r="W165" s="40"/>
      <c r="X165" s="38"/>
      <c r="Y165" s="38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38"/>
      <c r="AN165" s="38"/>
      <c r="AO165" s="38"/>
      <c r="AP165" s="38"/>
      <c r="AQ165" s="38"/>
      <c r="AR165" s="20"/>
      <c r="AS165" s="20"/>
      <c r="AT165" s="20"/>
      <c r="AU165" s="20"/>
      <c r="AV165" s="38"/>
      <c r="AW165" s="38"/>
      <c r="AX165" s="38"/>
      <c r="AY165" s="38"/>
      <c r="AZ165" s="38"/>
    </row>
    <row r="166" ht="21.0" customHeight="1">
      <c r="A166" s="38"/>
      <c r="B166" s="39"/>
      <c r="C166" s="38"/>
      <c r="D166" s="40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0"/>
      <c r="V166" s="42"/>
      <c r="W166" s="40"/>
      <c r="X166" s="38"/>
      <c r="Y166" s="38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38"/>
      <c r="AN166" s="38"/>
      <c r="AO166" s="38"/>
      <c r="AP166" s="38"/>
      <c r="AQ166" s="38"/>
      <c r="AR166" s="20"/>
      <c r="AS166" s="20"/>
      <c r="AT166" s="20"/>
      <c r="AU166" s="20"/>
      <c r="AV166" s="38"/>
      <c r="AW166" s="38"/>
      <c r="AX166" s="38"/>
      <c r="AY166" s="38"/>
      <c r="AZ166" s="38"/>
    </row>
    <row r="167" ht="21.0" customHeight="1">
      <c r="A167" s="38"/>
      <c r="B167" s="39"/>
      <c r="C167" s="38"/>
      <c r="D167" s="40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0"/>
      <c r="V167" s="42"/>
      <c r="W167" s="40"/>
      <c r="X167" s="38"/>
      <c r="Y167" s="38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38"/>
      <c r="AN167" s="38"/>
      <c r="AO167" s="38"/>
      <c r="AP167" s="38"/>
      <c r="AQ167" s="38"/>
      <c r="AR167" s="20"/>
      <c r="AS167" s="20"/>
      <c r="AT167" s="20"/>
      <c r="AU167" s="20"/>
      <c r="AV167" s="38"/>
      <c r="AW167" s="38"/>
      <c r="AX167" s="38"/>
      <c r="AY167" s="38"/>
      <c r="AZ167" s="38"/>
    </row>
    <row r="168" ht="21.0" customHeight="1">
      <c r="A168" s="38"/>
      <c r="B168" s="39"/>
      <c r="C168" s="38"/>
      <c r="D168" s="40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0"/>
      <c r="V168" s="42"/>
      <c r="W168" s="40"/>
      <c r="X168" s="38"/>
      <c r="Y168" s="38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38"/>
      <c r="AN168" s="38"/>
      <c r="AO168" s="38"/>
      <c r="AP168" s="38"/>
      <c r="AQ168" s="38"/>
      <c r="AR168" s="20"/>
      <c r="AS168" s="20"/>
      <c r="AT168" s="20"/>
      <c r="AU168" s="20"/>
      <c r="AV168" s="38"/>
      <c r="AW168" s="38"/>
      <c r="AX168" s="38"/>
      <c r="AY168" s="38"/>
      <c r="AZ168" s="38"/>
    </row>
    <row r="169" ht="21.0" customHeight="1">
      <c r="A169" s="38"/>
      <c r="B169" s="39"/>
      <c r="C169" s="38"/>
      <c r="D169" s="40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0"/>
      <c r="V169" s="42"/>
      <c r="W169" s="40"/>
      <c r="X169" s="38"/>
      <c r="Y169" s="38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38"/>
      <c r="AN169" s="38"/>
      <c r="AO169" s="38"/>
      <c r="AP169" s="38"/>
      <c r="AQ169" s="38"/>
      <c r="AR169" s="20"/>
      <c r="AS169" s="20"/>
      <c r="AT169" s="20"/>
      <c r="AU169" s="20"/>
      <c r="AV169" s="38"/>
      <c r="AW169" s="38"/>
      <c r="AX169" s="38"/>
      <c r="AY169" s="38"/>
      <c r="AZ169" s="38"/>
    </row>
    <row r="170" ht="21.0" customHeight="1">
      <c r="A170" s="38"/>
      <c r="B170" s="39"/>
      <c r="C170" s="38"/>
      <c r="D170" s="40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0"/>
      <c r="V170" s="42"/>
      <c r="W170" s="40"/>
      <c r="X170" s="38"/>
      <c r="Y170" s="38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38"/>
      <c r="AN170" s="38"/>
      <c r="AO170" s="38"/>
      <c r="AP170" s="38"/>
      <c r="AQ170" s="38"/>
      <c r="AR170" s="20"/>
      <c r="AS170" s="20"/>
      <c r="AT170" s="20"/>
      <c r="AU170" s="20"/>
      <c r="AV170" s="38"/>
      <c r="AW170" s="38"/>
      <c r="AX170" s="38"/>
      <c r="AY170" s="38"/>
      <c r="AZ170" s="38"/>
    </row>
    <row r="171" ht="21.0" customHeight="1">
      <c r="A171" s="38"/>
      <c r="B171" s="39"/>
      <c r="C171" s="38"/>
      <c r="D171" s="40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0"/>
      <c r="V171" s="42"/>
      <c r="W171" s="40"/>
      <c r="X171" s="38"/>
      <c r="Y171" s="38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38"/>
      <c r="AN171" s="38"/>
      <c r="AO171" s="38"/>
      <c r="AP171" s="38"/>
      <c r="AQ171" s="38"/>
      <c r="AR171" s="20"/>
      <c r="AS171" s="20"/>
      <c r="AT171" s="20"/>
      <c r="AU171" s="20"/>
      <c r="AV171" s="38"/>
      <c r="AW171" s="38"/>
      <c r="AX171" s="38"/>
      <c r="AY171" s="38"/>
      <c r="AZ171" s="38"/>
    </row>
    <row r="172" ht="21.0" customHeight="1">
      <c r="A172" s="38"/>
      <c r="B172" s="39"/>
      <c r="C172" s="38"/>
      <c r="D172" s="40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0"/>
      <c r="V172" s="42"/>
      <c r="W172" s="40"/>
      <c r="X172" s="38"/>
      <c r="Y172" s="38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38"/>
      <c r="AN172" s="38"/>
      <c r="AO172" s="38"/>
      <c r="AP172" s="38"/>
      <c r="AQ172" s="38"/>
      <c r="AR172" s="20"/>
      <c r="AS172" s="20"/>
      <c r="AT172" s="20"/>
      <c r="AU172" s="20"/>
      <c r="AV172" s="38"/>
      <c r="AW172" s="38"/>
      <c r="AX172" s="38"/>
      <c r="AY172" s="38"/>
      <c r="AZ172" s="38"/>
    </row>
    <row r="173" ht="21.0" customHeight="1">
      <c r="A173" s="38"/>
      <c r="B173" s="39"/>
      <c r="C173" s="38"/>
      <c r="D173" s="40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0"/>
      <c r="V173" s="42"/>
      <c r="W173" s="40"/>
      <c r="X173" s="38"/>
      <c r="Y173" s="38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38"/>
      <c r="AN173" s="38"/>
      <c r="AO173" s="38"/>
      <c r="AP173" s="38"/>
      <c r="AQ173" s="38"/>
      <c r="AR173" s="20"/>
      <c r="AS173" s="20"/>
      <c r="AT173" s="20"/>
      <c r="AU173" s="20"/>
      <c r="AV173" s="38"/>
      <c r="AW173" s="38"/>
      <c r="AX173" s="38"/>
      <c r="AY173" s="38"/>
      <c r="AZ173" s="38"/>
    </row>
    <row r="174" ht="21.0" customHeight="1">
      <c r="A174" s="38"/>
      <c r="B174" s="39"/>
      <c r="C174" s="38"/>
      <c r="D174" s="40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0"/>
      <c r="V174" s="42"/>
      <c r="W174" s="40"/>
      <c r="X174" s="38"/>
      <c r="Y174" s="38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38"/>
      <c r="AN174" s="38"/>
      <c r="AO174" s="38"/>
      <c r="AP174" s="38"/>
      <c r="AQ174" s="38"/>
      <c r="AR174" s="20"/>
      <c r="AS174" s="20"/>
      <c r="AT174" s="20"/>
      <c r="AU174" s="20"/>
      <c r="AV174" s="38"/>
      <c r="AW174" s="38"/>
      <c r="AX174" s="38"/>
      <c r="AY174" s="38"/>
      <c r="AZ174" s="38"/>
    </row>
    <row r="175" ht="21.0" customHeight="1">
      <c r="A175" s="38"/>
      <c r="B175" s="39"/>
      <c r="C175" s="38"/>
      <c r="D175" s="40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0"/>
      <c r="V175" s="42"/>
      <c r="W175" s="40"/>
      <c r="X175" s="38"/>
      <c r="Y175" s="38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38"/>
      <c r="AN175" s="38"/>
      <c r="AO175" s="38"/>
      <c r="AP175" s="38"/>
      <c r="AQ175" s="38"/>
      <c r="AR175" s="20"/>
      <c r="AS175" s="20"/>
      <c r="AT175" s="20"/>
      <c r="AU175" s="20"/>
      <c r="AV175" s="38"/>
      <c r="AW175" s="38"/>
      <c r="AX175" s="38"/>
      <c r="AY175" s="38"/>
      <c r="AZ175" s="38"/>
    </row>
    <row r="176" ht="21.0" customHeight="1">
      <c r="A176" s="38"/>
      <c r="B176" s="39"/>
      <c r="C176" s="38"/>
      <c r="D176" s="40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0"/>
      <c r="V176" s="42"/>
      <c r="W176" s="40"/>
      <c r="X176" s="38"/>
      <c r="Y176" s="38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38"/>
      <c r="AN176" s="38"/>
      <c r="AO176" s="38"/>
      <c r="AP176" s="38"/>
      <c r="AQ176" s="38"/>
      <c r="AR176" s="20"/>
      <c r="AS176" s="20"/>
      <c r="AT176" s="20"/>
      <c r="AU176" s="20"/>
      <c r="AV176" s="38"/>
      <c r="AW176" s="38"/>
      <c r="AX176" s="38"/>
      <c r="AY176" s="38"/>
      <c r="AZ176" s="38"/>
    </row>
    <row r="177" ht="21.0" customHeight="1">
      <c r="A177" s="38"/>
      <c r="B177" s="39"/>
      <c r="C177" s="38"/>
      <c r="D177" s="40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0"/>
      <c r="V177" s="42"/>
      <c r="W177" s="40"/>
      <c r="X177" s="38"/>
      <c r="Y177" s="38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38"/>
      <c r="AN177" s="38"/>
      <c r="AO177" s="38"/>
      <c r="AP177" s="38"/>
      <c r="AQ177" s="38"/>
      <c r="AR177" s="20"/>
      <c r="AS177" s="20"/>
      <c r="AT177" s="20"/>
      <c r="AU177" s="20"/>
      <c r="AV177" s="38"/>
      <c r="AW177" s="38"/>
      <c r="AX177" s="38"/>
      <c r="AY177" s="38"/>
      <c r="AZ177" s="38"/>
    </row>
    <row r="178" ht="21.0" customHeight="1">
      <c r="A178" s="38"/>
      <c r="B178" s="39"/>
      <c r="C178" s="38"/>
      <c r="D178" s="40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0"/>
      <c r="V178" s="42"/>
      <c r="W178" s="40"/>
      <c r="X178" s="38"/>
      <c r="Y178" s="38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38"/>
      <c r="AN178" s="38"/>
      <c r="AO178" s="38"/>
      <c r="AP178" s="38"/>
      <c r="AQ178" s="38"/>
      <c r="AR178" s="20"/>
      <c r="AS178" s="20"/>
      <c r="AT178" s="20"/>
      <c r="AU178" s="20"/>
      <c r="AV178" s="38"/>
      <c r="AW178" s="38"/>
      <c r="AX178" s="38"/>
      <c r="AY178" s="38"/>
      <c r="AZ178" s="38"/>
    </row>
    <row r="179" ht="21.0" customHeight="1">
      <c r="A179" s="38"/>
      <c r="B179" s="39"/>
      <c r="C179" s="38"/>
      <c r="D179" s="40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0"/>
      <c r="V179" s="42"/>
      <c r="W179" s="40"/>
      <c r="X179" s="38"/>
      <c r="Y179" s="38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38"/>
      <c r="AN179" s="38"/>
      <c r="AO179" s="38"/>
      <c r="AP179" s="38"/>
      <c r="AQ179" s="38"/>
      <c r="AR179" s="20"/>
      <c r="AS179" s="20"/>
      <c r="AT179" s="20"/>
      <c r="AU179" s="20"/>
      <c r="AV179" s="38"/>
      <c r="AW179" s="38"/>
      <c r="AX179" s="38"/>
      <c r="AY179" s="38"/>
      <c r="AZ179" s="38"/>
    </row>
    <row r="180" ht="21.0" customHeight="1">
      <c r="A180" s="38"/>
      <c r="B180" s="39"/>
      <c r="C180" s="38"/>
      <c r="D180" s="40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0"/>
      <c r="V180" s="42"/>
      <c r="W180" s="40"/>
      <c r="X180" s="38"/>
      <c r="Y180" s="38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38"/>
      <c r="AN180" s="38"/>
      <c r="AO180" s="38"/>
      <c r="AP180" s="38"/>
      <c r="AQ180" s="38"/>
      <c r="AR180" s="20"/>
      <c r="AS180" s="20"/>
      <c r="AT180" s="20"/>
      <c r="AU180" s="20"/>
      <c r="AV180" s="38"/>
      <c r="AW180" s="38"/>
      <c r="AX180" s="38"/>
      <c r="AY180" s="38"/>
      <c r="AZ180" s="38"/>
    </row>
    <row r="181" ht="21.0" customHeight="1">
      <c r="A181" s="38"/>
      <c r="B181" s="39"/>
      <c r="C181" s="38"/>
      <c r="D181" s="40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0"/>
      <c r="V181" s="42"/>
      <c r="W181" s="40"/>
      <c r="X181" s="38"/>
      <c r="Y181" s="38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38"/>
      <c r="AN181" s="38"/>
      <c r="AO181" s="38"/>
      <c r="AP181" s="38"/>
      <c r="AQ181" s="38"/>
      <c r="AR181" s="20"/>
      <c r="AS181" s="20"/>
      <c r="AT181" s="20"/>
      <c r="AU181" s="20"/>
      <c r="AV181" s="38"/>
      <c r="AW181" s="38"/>
      <c r="AX181" s="38"/>
      <c r="AY181" s="38"/>
      <c r="AZ181" s="38"/>
    </row>
    <row r="182" ht="21.0" customHeight="1">
      <c r="A182" s="38"/>
      <c r="B182" s="39"/>
      <c r="C182" s="38"/>
      <c r="D182" s="40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0"/>
      <c r="V182" s="42"/>
      <c r="W182" s="40"/>
      <c r="X182" s="38"/>
      <c r="Y182" s="38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38"/>
      <c r="AN182" s="38"/>
      <c r="AO182" s="38"/>
      <c r="AP182" s="38"/>
      <c r="AQ182" s="38"/>
      <c r="AR182" s="20"/>
      <c r="AS182" s="20"/>
      <c r="AT182" s="20"/>
      <c r="AU182" s="20"/>
      <c r="AV182" s="38"/>
      <c r="AW182" s="38"/>
      <c r="AX182" s="38"/>
      <c r="AY182" s="38"/>
      <c r="AZ182" s="38"/>
    </row>
    <row r="183" ht="21.0" customHeight="1">
      <c r="A183" s="38"/>
      <c r="B183" s="39"/>
      <c r="C183" s="38"/>
      <c r="D183" s="40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0"/>
      <c r="V183" s="42"/>
      <c r="W183" s="40"/>
      <c r="X183" s="38"/>
      <c r="Y183" s="38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38"/>
      <c r="AN183" s="38"/>
      <c r="AO183" s="38"/>
      <c r="AP183" s="38"/>
      <c r="AQ183" s="38"/>
      <c r="AR183" s="20"/>
      <c r="AS183" s="20"/>
      <c r="AT183" s="20"/>
      <c r="AU183" s="20"/>
      <c r="AV183" s="38"/>
      <c r="AW183" s="38"/>
      <c r="AX183" s="38"/>
      <c r="AY183" s="38"/>
      <c r="AZ183" s="38"/>
    </row>
    <row r="184" ht="21.0" customHeight="1">
      <c r="A184" s="38"/>
      <c r="B184" s="39"/>
      <c r="C184" s="38"/>
      <c r="D184" s="40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0"/>
      <c r="V184" s="42"/>
      <c r="W184" s="40"/>
      <c r="X184" s="38"/>
      <c r="Y184" s="38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38"/>
      <c r="AN184" s="38"/>
      <c r="AO184" s="38"/>
      <c r="AP184" s="38"/>
      <c r="AQ184" s="38"/>
      <c r="AR184" s="20"/>
      <c r="AS184" s="20"/>
      <c r="AT184" s="20"/>
      <c r="AU184" s="20"/>
      <c r="AV184" s="38"/>
      <c r="AW184" s="38"/>
      <c r="AX184" s="38"/>
      <c r="AY184" s="38"/>
      <c r="AZ184" s="38"/>
    </row>
    <row r="185" ht="21.0" customHeight="1">
      <c r="A185" s="38"/>
      <c r="B185" s="39"/>
      <c r="C185" s="38"/>
      <c r="D185" s="40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0"/>
      <c r="V185" s="42"/>
      <c r="W185" s="40"/>
      <c r="X185" s="38"/>
      <c r="Y185" s="38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38"/>
      <c r="AN185" s="38"/>
      <c r="AO185" s="38"/>
      <c r="AP185" s="38"/>
      <c r="AQ185" s="38"/>
      <c r="AR185" s="20"/>
      <c r="AS185" s="20"/>
      <c r="AT185" s="20"/>
      <c r="AU185" s="20"/>
      <c r="AV185" s="38"/>
      <c r="AW185" s="38"/>
      <c r="AX185" s="38"/>
      <c r="AY185" s="38"/>
      <c r="AZ185" s="38"/>
    </row>
    <row r="186" ht="21.0" customHeight="1">
      <c r="A186" s="38"/>
      <c r="B186" s="39"/>
      <c r="C186" s="38"/>
      <c r="D186" s="40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0"/>
      <c r="V186" s="42"/>
      <c r="W186" s="40"/>
      <c r="X186" s="38"/>
      <c r="Y186" s="38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38"/>
      <c r="AN186" s="38"/>
      <c r="AO186" s="38"/>
      <c r="AP186" s="38"/>
      <c r="AQ186" s="38"/>
      <c r="AR186" s="20"/>
      <c r="AS186" s="20"/>
      <c r="AT186" s="20"/>
      <c r="AU186" s="20"/>
      <c r="AV186" s="38"/>
      <c r="AW186" s="38"/>
      <c r="AX186" s="38"/>
      <c r="AY186" s="38"/>
      <c r="AZ186" s="38"/>
    </row>
    <row r="187" ht="21.0" customHeight="1">
      <c r="A187" s="38"/>
      <c r="B187" s="39"/>
      <c r="C187" s="38"/>
      <c r="D187" s="40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0"/>
      <c r="V187" s="42"/>
      <c r="W187" s="40"/>
      <c r="X187" s="38"/>
      <c r="Y187" s="38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38"/>
      <c r="AN187" s="38"/>
      <c r="AO187" s="38"/>
      <c r="AP187" s="38"/>
      <c r="AQ187" s="38"/>
      <c r="AR187" s="20"/>
      <c r="AS187" s="20"/>
      <c r="AT187" s="20"/>
      <c r="AU187" s="20"/>
      <c r="AV187" s="38"/>
      <c r="AW187" s="38"/>
      <c r="AX187" s="38"/>
      <c r="AY187" s="38"/>
      <c r="AZ187" s="38"/>
    </row>
    <row r="188" ht="21.0" customHeight="1">
      <c r="A188" s="38"/>
      <c r="B188" s="39"/>
      <c r="C188" s="38"/>
      <c r="D188" s="40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0"/>
      <c r="V188" s="42"/>
      <c r="W188" s="40"/>
      <c r="X188" s="38"/>
      <c r="Y188" s="38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38"/>
      <c r="AN188" s="38"/>
      <c r="AO188" s="38"/>
      <c r="AP188" s="38"/>
      <c r="AQ188" s="38"/>
      <c r="AR188" s="20"/>
      <c r="AS188" s="20"/>
      <c r="AT188" s="20"/>
      <c r="AU188" s="20"/>
      <c r="AV188" s="38"/>
      <c r="AW188" s="38"/>
      <c r="AX188" s="38"/>
      <c r="AY188" s="38"/>
      <c r="AZ188" s="38"/>
    </row>
    <row r="189" ht="21.0" customHeight="1">
      <c r="A189" s="38"/>
      <c r="B189" s="39"/>
      <c r="C189" s="38"/>
      <c r="D189" s="40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0"/>
      <c r="V189" s="42"/>
      <c r="W189" s="40"/>
      <c r="X189" s="38"/>
      <c r="Y189" s="38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38"/>
      <c r="AN189" s="38"/>
      <c r="AO189" s="38"/>
      <c r="AP189" s="38"/>
      <c r="AQ189" s="38"/>
      <c r="AR189" s="20"/>
      <c r="AS189" s="20"/>
      <c r="AT189" s="20"/>
      <c r="AU189" s="20"/>
      <c r="AV189" s="38"/>
      <c r="AW189" s="38"/>
      <c r="AX189" s="38"/>
      <c r="AY189" s="38"/>
      <c r="AZ189" s="38"/>
    </row>
    <row r="190" ht="21.0" customHeight="1">
      <c r="A190" s="38"/>
      <c r="B190" s="39"/>
      <c r="C190" s="38"/>
      <c r="D190" s="40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0"/>
      <c r="V190" s="42"/>
      <c r="W190" s="40"/>
      <c r="X190" s="38"/>
      <c r="Y190" s="38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38"/>
      <c r="AN190" s="38"/>
      <c r="AO190" s="38"/>
      <c r="AP190" s="38"/>
      <c r="AQ190" s="38"/>
      <c r="AR190" s="20"/>
      <c r="AS190" s="20"/>
      <c r="AT190" s="20"/>
      <c r="AU190" s="20"/>
      <c r="AV190" s="38"/>
      <c r="AW190" s="38"/>
      <c r="AX190" s="38"/>
      <c r="AY190" s="38"/>
      <c r="AZ190" s="38"/>
    </row>
    <row r="191" ht="21.0" customHeight="1">
      <c r="A191" s="38"/>
      <c r="B191" s="39"/>
      <c r="C191" s="38"/>
      <c r="D191" s="40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0"/>
      <c r="V191" s="42"/>
      <c r="W191" s="40"/>
      <c r="X191" s="38"/>
      <c r="Y191" s="38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38"/>
      <c r="AN191" s="38"/>
      <c r="AO191" s="38"/>
      <c r="AP191" s="38"/>
      <c r="AQ191" s="38"/>
      <c r="AR191" s="20"/>
      <c r="AS191" s="20"/>
      <c r="AT191" s="20"/>
      <c r="AU191" s="20"/>
      <c r="AV191" s="38"/>
      <c r="AW191" s="38"/>
      <c r="AX191" s="38"/>
      <c r="AY191" s="38"/>
      <c r="AZ191" s="38"/>
    </row>
    <row r="192" ht="21.0" customHeight="1">
      <c r="A192" s="38"/>
      <c r="B192" s="39"/>
      <c r="C192" s="38"/>
      <c r="D192" s="40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0"/>
      <c r="V192" s="42"/>
      <c r="W192" s="40"/>
      <c r="X192" s="38"/>
      <c r="Y192" s="38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38"/>
      <c r="AN192" s="38"/>
      <c r="AO192" s="38"/>
      <c r="AP192" s="38"/>
      <c r="AQ192" s="38"/>
      <c r="AR192" s="20"/>
      <c r="AS192" s="20"/>
      <c r="AT192" s="20"/>
      <c r="AU192" s="20"/>
      <c r="AV192" s="38"/>
      <c r="AW192" s="38"/>
      <c r="AX192" s="38"/>
      <c r="AY192" s="38"/>
      <c r="AZ192" s="38"/>
    </row>
    <row r="193" ht="21.0" customHeight="1">
      <c r="A193" s="38"/>
      <c r="B193" s="39"/>
      <c r="C193" s="38"/>
      <c r="D193" s="40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0"/>
      <c r="V193" s="42"/>
      <c r="W193" s="40"/>
      <c r="X193" s="38"/>
      <c r="Y193" s="38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8"/>
      <c r="AN193" s="38"/>
      <c r="AO193" s="38"/>
      <c r="AP193" s="38"/>
      <c r="AQ193" s="38"/>
      <c r="AR193" s="20"/>
      <c r="AS193" s="20"/>
      <c r="AT193" s="20"/>
      <c r="AU193" s="20"/>
      <c r="AV193" s="38"/>
      <c r="AW193" s="38"/>
      <c r="AX193" s="38"/>
      <c r="AY193" s="38"/>
      <c r="AZ193" s="38"/>
    </row>
    <row r="194" ht="21.0" customHeight="1">
      <c r="A194" s="38"/>
      <c r="B194" s="39"/>
      <c r="C194" s="38"/>
      <c r="D194" s="40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0"/>
      <c r="V194" s="42"/>
      <c r="W194" s="40"/>
      <c r="X194" s="38"/>
      <c r="Y194" s="38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38"/>
      <c r="AN194" s="38"/>
      <c r="AO194" s="38"/>
      <c r="AP194" s="38"/>
      <c r="AQ194" s="38"/>
      <c r="AR194" s="20"/>
      <c r="AS194" s="20"/>
      <c r="AT194" s="20"/>
      <c r="AU194" s="20"/>
      <c r="AV194" s="38"/>
      <c r="AW194" s="38"/>
      <c r="AX194" s="38"/>
      <c r="AY194" s="38"/>
      <c r="AZ194" s="38"/>
    </row>
    <row r="195" ht="21.0" customHeight="1">
      <c r="A195" s="38"/>
      <c r="B195" s="39"/>
      <c r="C195" s="38"/>
      <c r="D195" s="40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0"/>
      <c r="V195" s="42"/>
      <c r="W195" s="40"/>
      <c r="X195" s="38"/>
      <c r="Y195" s="38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8"/>
      <c r="AN195" s="38"/>
      <c r="AO195" s="38"/>
      <c r="AP195" s="38"/>
      <c r="AQ195" s="38"/>
      <c r="AR195" s="20"/>
      <c r="AS195" s="20"/>
      <c r="AT195" s="20"/>
      <c r="AU195" s="20"/>
      <c r="AV195" s="38"/>
      <c r="AW195" s="38"/>
      <c r="AX195" s="38"/>
      <c r="AY195" s="38"/>
      <c r="AZ195" s="38"/>
    </row>
    <row r="196" ht="21.0" customHeight="1">
      <c r="A196" s="38"/>
      <c r="B196" s="39"/>
      <c r="C196" s="38"/>
      <c r="D196" s="40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0"/>
      <c r="V196" s="42"/>
      <c r="W196" s="40"/>
      <c r="X196" s="38"/>
      <c r="Y196" s="38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8"/>
      <c r="AN196" s="38"/>
      <c r="AO196" s="38"/>
      <c r="AP196" s="38"/>
      <c r="AQ196" s="38"/>
      <c r="AR196" s="20"/>
      <c r="AS196" s="20"/>
      <c r="AT196" s="20"/>
      <c r="AU196" s="20"/>
      <c r="AV196" s="38"/>
      <c r="AW196" s="38"/>
      <c r="AX196" s="38"/>
      <c r="AY196" s="38"/>
      <c r="AZ196" s="38"/>
    </row>
    <row r="197" ht="21.0" customHeight="1">
      <c r="A197" s="38"/>
      <c r="B197" s="39"/>
      <c r="C197" s="38"/>
      <c r="D197" s="40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0"/>
      <c r="V197" s="42"/>
      <c r="W197" s="40"/>
      <c r="X197" s="38"/>
      <c r="Y197" s="38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38"/>
      <c r="AN197" s="38"/>
      <c r="AO197" s="38"/>
      <c r="AP197" s="38"/>
      <c r="AQ197" s="38"/>
      <c r="AR197" s="20"/>
      <c r="AS197" s="20"/>
      <c r="AT197" s="20"/>
      <c r="AU197" s="20"/>
      <c r="AV197" s="38"/>
      <c r="AW197" s="38"/>
      <c r="AX197" s="38"/>
      <c r="AY197" s="38"/>
      <c r="AZ197" s="38"/>
    </row>
    <row r="198" ht="21.0" customHeight="1">
      <c r="A198" s="38"/>
      <c r="B198" s="39"/>
      <c r="C198" s="38"/>
      <c r="D198" s="40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0"/>
      <c r="V198" s="42"/>
      <c r="W198" s="40"/>
      <c r="X198" s="38"/>
      <c r="Y198" s="38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38"/>
      <c r="AN198" s="38"/>
      <c r="AO198" s="38"/>
      <c r="AP198" s="38"/>
      <c r="AQ198" s="38"/>
      <c r="AR198" s="20"/>
      <c r="AS198" s="20"/>
      <c r="AT198" s="20"/>
      <c r="AU198" s="20"/>
      <c r="AV198" s="38"/>
      <c r="AW198" s="38"/>
      <c r="AX198" s="38"/>
      <c r="AY198" s="38"/>
      <c r="AZ198" s="38"/>
    </row>
    <row r="199" ht="21.0" customHeight="1">
      <c r="A199" s="38"/>
      <c r="B199" s="39"/>
      <c r="C199" s="38"/>
      <c r="D199" s="40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0"/>
      <c r="V199" s="42"/>
      <c r="W199" s="40"/>
      <c r="X199" s="38"/>
      <c r="Y199" s="38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38"/>
      <c r="AN199" s="38"/>
      <c r="AO199" s="38"/>
      <c r="AP199" s="38"/>
      <c r="AQ199" s="38"/>
      <c r="AR199" s="20"/>
      <c r="AS199" s="20"/>
      <c r="AT199" s="20"/>
      <c r="AU199" s="20"/>
      <c r="AV199" s="38"/>
      <c r="AW199" s="38"/>
      <c r="AX199" s="38"/>
      <c r="AY199" s="38"/>
      <c r="AZ199" s="38"/>
    </row>
    <row r="200" ht="21.0" customHeight="1">
      <c r="A200" s="38"/>
      <c r="B200" s="39"/>
      <c r="C200" s="38"/>
      <c r="D200" s="40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0"/>
      <c r="V200" s="42"/>
      <c r="W200" s="40"/>
      <c r="X200" s="38"/>
      <c r="Y200" s="38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38"/>
      <c r="AN200" s="38"/>
      <c r="AO200" s="38"/>
      <c r="AP200" s="38"/>
      <c r="AQ200" s="38"/>
      <c r="AR200" s="20"/>
      <c r="AS200" s="20"/>
      <c r="AT200" s="20"/>
      <c r="AU200" s="20"/>
      <c r="AV200" s="38"/>
      <c r="AW200" s="38"/>
      <c r="AX200" s="38"/>
      <c r="AY200" s="38"/>
      <c r="AZ200" s="38"/>
    </row>
    <row r="201" ht="21.0" customHeight="1">
      <c r="A201" s="38"/>
      <c r="B201" s="39"/>
      <c r="C201" s="38"/>
      <c r="D201" s="40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0"/>
      <c r="V201" s="42"/>
      <c r="W201" s="40"/>
      <c r="X201" s="38"/>
      <c r="Y201" s="38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38"/>
      <c r="AN201" s="38"/>
      <c r="AO201" s="38"/>
      <c r="AP201" s="38"/>
      <c r="AQ201" s="38"/>
      <c r="AR201" s="20"/>
      <c r="AS201" s="20"/>
      <c r="AT201" s="20"/>
      <c r="AU201" s="20"/>
      <c r="AV201" s="38"/>
      <c r="AW201" s="38"/>
      <c r="AX201" s="38"/>
      <c r="AY201" s="38"/>
      <c r="AZ201" s="38"/>
    </row>
    <row r="202" ht="21.0" customHeight="1">
      <c r="A202" s="38"/>
      <c r="B202" s="39"/>
      <c r="C202" s="38"/>
      <c r="D202" s="40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0"/>
      <c r="V202" s="42"/>
      <c r="W202" s="40"/>
      <c r="X202" s="38"/>
      <c r="Y202" s="38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38"/>
      <c r="AN202" s="38"/>
      <c r="AO202" s="38"/>
      <c r="AP202" s="38"/>
      <c r="AQ202" s="38"/>
      <c r="AR202" s="20"/>
      <c r="AS202" s="20"/>
      <c r="AT202" s="20"/>
      <c r="AU202" s="20"/>
      <c r="AV202" s="38"/>
      <c r="AW202" s="38"/>
      <c r="AX202" s="38"/>
      <c r="AY202" s="38"/>
      <c r="AZ202" s="38"/>
    </row>
    <row r="203" ht="21.0" customHeight="1">
      <c r="A203" s="38"/>
      <c r="B203" s="39"/>
      <c r="C203" s="38"/>
      <c r="D203" s="40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0"/>
      <c r="V203" s="42"/>
      <c r="W203" s="40"/>
      <c r="X203" s="38"/>
      <c r="Y203" s="38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38"/>
      <c r="AN203" s="38"/>
      <c r="AO203" s="38"/>
      <c r="AP203" s="38"/>
      <c r="AQ203" s="38"/>
      <c r="AR203" s="20"/>
      <c r="AS203" s="20"/>
      <c r="AT203" s="20"/>
      <c r="AU203" s="20"/>
      <c r="AV203" s="38"/>
      <c r="AW203" s="38"/>
      <c r="AX203" s="38"/>
      <c r="AY203" s="38"/>
      <c r="AZ203" s="38"/>
    </row>
    <row r="204" ht="21.0" customHeight="1">
      <c r="A204" s="38"/>
      <c r="B204" s="39"/>
      <c r="C204" s="38"/>
      <c r="D204" s="40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0"/>
      <c r="V204" s="42"/>
      <c r="W204" s="40"/>
      <c r="X204" s="38"/>
      <c r="Y204" s="38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38"/>
      <c r="AN204" s="38"/>
      <c r="AO204" s="38"/>
      <c r="AP204" s="38"/>
      <c r="AQ204" s="38"/>
      <c r="AR204" s="20"/>
      <c r="AS204" s="20"/>
      <c r="AT204" s="20"/>
      <c r="AU204" s="20"/>
      <c r="AV204" s="38"/>
      <c r="AW204" s="38"/>
      <c r="AX204" s="38"/>
      <c r="AY204" s="38"/>
      <c r="AZ204" s="38"/>
    </row>
    <row r="205" ht="21.0" customHeight="1">
      <c r="A205" s="38"/>
      <c r="B205" s="39"/>
      <c r="C205" s="38"/>
      <c r="D205" s="40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0"/>
      <c r="V205" s="42"/>
      <c r="W205" s="40"/>
      <c r="X205" s="38"/>
      <c r="Y205" s="38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38"/>
      <c r="AN205" s="38"/>
      <c r="AO205" s="38"/>
      <c r="AP205" s="38"/>
      <c r="AQ205" s="38"/>
      <c r="AR205" s="20"/>
      <c r="AS205" s="20"/>
      <c r="AT205" s="20"/>
      <c r="AU205" s="20"/>
      <c r="AV205" s="38"/>
      <c r="AW205" s="38"/>
      <c r="AX205" s="38"/>
      <c r="AY205" s="38"/>
      <c r="AZ205" s="38"/>
    </row>
    <row r="206" ht="21.0" customHeight="1">
      <c r="A206" s="38"/>
      <c r="B206" s="39"/>
      <c r="C206" s="38"/>
      <c r="D206" s="40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0"/>
      <c r="V206" s="42"/>
      <c r="W206" s="40"/>
      <c r="X206" s="38"/>
      <c r="Y206" s="38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38"/>
      <c r="AN206" s="38"/>
      <c r="AO206" s="38"/>
      <c r="AP206" s="38"/>
      <c r="AQ206" s="38"/>
      <c r="AR206" s="20"/>
      <c r="AS206" s="20"/>
      <c r="AT206" s="20"/>
      <c r="AU206" s="20"/>
      <c r="AV206" s="38"/>
      <c r="AW206" s="38"/>
      <c r="AX206" s="38"/>
      <c r="AY206" s="38"/>
      <c r="AZ206" s="38"/>
    </row>
    <row r="207" ht="21.0" customHeight="1">
      <c r="A207" s="38"/>
      <c r="B207" s="39"/>
      <c r="C207" s="38"/>
      <c r="D207" s="40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0"/>
      <c r="V207" s="42"/>
      <c r="W207" s="40"/>
      <c r="X207" s="38"/>
      <c r="Y207" s="38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8"/>
      <c r="AN207" s="38"/>
      <c r="AO207" s="38"/>
      <c r="AP207" s="38"/>
      <c r="AQ207" s="38"/>
      <c r="AR207" s="20"/>
      <c r="AS207" s="20"/>
      <c r="AT207" s="20"/>
      <c r="AU207" s="20"/>
      <c r="AV207" s="38"/>
      <c r="AW207" s="38"/>
      <c r="AX207" s="38"/>
      <c r="AY207" s="38"/>
      <c r="AZ207" s="38"/>
    </row>
    <row r="208" ht="21.0" customHeight="1">
      <c r="A208" s="38"/>
      <c r="B208" s="39"/>
      <c r="C208" s="38"/>
      <c r="D208" s="40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0"/>
      <c r="V208" s="42"/>
      <c r="W208" s="40"/>
      <c r="X208" s="38"/>
      <c r="Y208" s="38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38"/>
      <c r="AN208" s="38"/>
      <c r="AO208" s="38"/>
      <c r="AP208" s="38"/>
      <c r="AQ208" s="38"/>
      <c r="AR208" s="20"/>
      <c r="AS208" s="20"/>
      <c r="AT208" s="20"/>
      <c r="AU208" s="20"/>
      <c r="AV208" s="38"/>
      <c r="AW208" s="38"/>
      <c r="AX208" s="38"/>
      <c r="AY208" s="38"/>
      <c r="AZ208" s="38"/>
    </row>
    <row r="209" ht="21.0" customHeight="1">
      <c r="A209" s="38"/>
      <c r="B209" s="39"/>
      <c r="C209" s="38"/>
      <c r="D209" s="40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0"/>
      <c r="V209" s="42"/>
      <c r="W209" s="40"/>
      <c r="X209" s="38"/>
      <c r="Y209" s="38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38"/>
      <c r="AN209" s="38"/>
      <c r="AO209" s="38"/>
      <c r="AP209" s="38"/>
      <c r="AQ209" s="38"/>
      <c r="AR209" s="20"/>
      <c r="AS209" s="20"/>
      <c r="AT209" s="20"/>
      <c r="AU209" s="20"/>
      <c r="AV209" s="38"/>
      <c r="AW209" s="38"/>
      <c r="AX209" s="38"/>
      <c r="AY209" s="38"/>
      <c r="AZ209" s="38"/>
    </row>
    <row r="210" ht="21.0" customHeight="1">
      <c r="A210" s="38"/>
      <c r="B210" s="39"/>
      <c r="C210" s="38"/>
      <c r="D210" s="40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0"/>
      <c r="V210" s="42"/>
      <c r="W210" s="40"/>
      <c r="X210" s="38"/>
      <c r="Y210" s="38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38"/>
      <c r="AN210" s="38"/>
      <c r="AO210" s="38"/>
      <c r="AP210" s="38"/>
      <c r="AQ210" s="38"/>
      <c r="AR210" s="20"/>
      <c r="AS210" s="20"/>
      <c r="AT210" s="20"/>
      <c r="AU210" s="20"/>
      <c r="AV210" s="38"/>
      <c r="AW210" s="38"/>
      <c r="AX210" s="38"/>
      <c r="AY210" s="38"/>
      <c r="AZ210" s="38"/>
    </row>
    <row r="211" ht="21.0" customHeight="1">
      <c r="A211" s="38"/>
      <c r="B211" s="39"/>
      <c r="C211" s="38"/>
      <c r="D211" s="40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0"/>
      <c r="V211" s="42"/>
      <c r="W211" s="40"/>
      <c r="X211" s="38"/>
      <c r="Y211" s="38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38"/>
      <c r="AN211" s="38"/>
      <c r="AO211" s="38"/>
      <c r="AP211" s="38"/>
      <c r="AQ211" s="38"/>
      <c r="AR211" s="20"/>
      <c r="AS211" s="20"/>
      <c r="AT211" s="20"/>
      <c r="AU211" s="20"/>
      <c r="AV211" s="38"/>
      <c r="AW211" s="38"/>
      <c r="AX211" s="38"/>
      <c r="AY211" s="38"/>
      <c r="AZ211" s="38"/>
    </row>
    <row r="212" ht="21.0" customHeight="1">
      <c r="A212" s="38"/>
      <c r="B212" s="39"/>
      <c r="C212" s="38"/>
      <c r="D212" s="40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0"/>
      <c r="V212" s="42"/>
      <c r="W212" s="40"/>
      <c r="X212" s="38"/>
      <c r="Y212" s="38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38"/>
      <c r="AN212" s="38"/>
      <c r="AO212" s="38"/>
      <c r="AP212" s="38"/>
      <c r="AQ212" s="38"/>
      <c r="AR212" s="20"/>
      <c r="AS212" s="20"/>
      <c r="AT212" s="20"/>
      <c r="AU212" s="20"/>
      <c r="AV212" s="38"/>
      <c r="AW212" s="38"/>
      <c r="AX212" s="38"/>
      <c r="AY212" s="38"/>
      <c r="AZ212" s="38"/>
    </row>
    <row r="213" ht="21.0" customHeight="1">
      <c r="A213" s="38"/>
      <c r="B213" s="39"/>
      <c r="C213" s="38"/>
      <c r="D213" s="40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0"/>
      <c r="V213" s="42"/>
      <c r="W213" s="40"/>
      <c r="X213" s="38"/>
      <c r="Y213" s="38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38"/>
      <c r="AN213" s="38"/>
      <c r="AO213" s="38"/>
      <c r="AP213" s="38"/>
      <c r="AQ213" s="38"/>
      <c r="AR213" s="20"/>
      <c r="AS213" s="20"/>
      <c r="AT213" s="20"/>
      <c r="AU213" s="20"/>
      <c r="AV213" s="38"/>
      <c r="AW213" s="38"/>
      <c r="AX213" s="38"/>
      <c r="AY213" s="38"/>
      <c r="AZ213" s="38"/>
    </row>
    <row r="214" ht="21.0" customHeight="1">
      <c r="A214" s="38"/>
      <c r="B214" s="39"/>
      <c r="C214" s="38"/>
      <c r="D214" s="40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0"/>
      <c r="V214" s="42"/>
      <c r="W214" s="40"/>
      <c r="X214" s="38"/>
      <c r="Y214" s="38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38"/>
      <c r="AN214" s="38"/>
      <c r="AO214" s="38"/>
      <c r="AP214" s="38"/>
      <c r="AQ214" s="38"/>
      <c r="AR214" s="20"/>
      <c r="AS214" s="20"/>
      <c r="AT214" s="20"/>
      <c r="AU214" s="20"/>
      <c r="AV214" s="38"/>
      <c r="AW214" s="38"/>
      <c r="AX214" s="38"/>
      <c r="AY214" s="38"/>
      <c r="AZ214" s="38"/>
    </row>
    <row r="215" ht="21.0" customHeight="1">
      <c r="A215" s="38"/>
      <c r="B215" s="39"/>
      <c r="C215" s="38"/>
      <c r="D215" s="40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0"/>
      <c r="V215" s="42"/>
      <c r="W215" s="40"/>
      <c r="X215" s="38"/>
      <c r="Y215" s="38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38"/>
      <c r="AN215" s="38"/>
      <c r="AO215" s="38"/>
      <c r="AP215" s="38"/>
      <c r="AQ215" s="38"/>
      <c r="AR215" s="20"/>
      <c r="AS215" s="20"/>
      <c r="AT215" s="20"/>
      <c r="AU215" s="20"/>
      <c r="AV215" s="38"/>
      <c r="AW215" s="38"/>
      <c r="AX215" s="38"/>
      <c r="AY215" s="38"/>
      <c r="AZ215" s="38"/>
    </row>
    <row r="216" ht="21.0" customHeight="1">
      <c r="A216" s="38"/>
      <c r="B216" s="39"/>
      <c r="C216" s="38"/>
      <c r="D216" s="40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0"/>
      <c r="V216" s="42"/>
      <c r="W216" s="40"/>
      <c r="X216" s="38"/>
      <c r="Y216" s="38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38"/>
      <c r="AN216" s="38"/>
      <c r="AO216" s="38"/>
      <c r="AP216" s="38"/>
      <c r="AQ216" s="38"/>
      <c r="AR216" s="20"/>
      <c r="AS216" s="20"/>
      <c r="AT216" s="20"/>
      <c r="AU216" s="20"/>
      <c r="AV216" s="38"/>
      <c r="AW216" s="38"/>
      <c r="AX216" s="38"/>
      <c r="AY216" s="38"/>
      <c r="AZ216" s="38"/>
    </row>
    <row r="217" ht="21.0" customHeight="1">
      <c r="A217" s="38"/>
      <c r="B217" s="39"/>
      <c r="C217" s="38"/>
      <c r="D217" s="40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0"/>
      <c r="V217" s="42"/>
      <c r="W217" s="40"/>
      <c r="X217" s="38"/>
      <c r="Y217" s="38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38"/>
      <c r="AN217" s="38"/>
      <c r="AO217" s="38"/>
      <c r="AP217" s="38"/>
      <c r="AQ217" s="38"/>
      <c r="AR217" s="20"/>
      <c r="AS217" s="20"/>
      <c r="AT217" s="20"/>
      <c r="AU217" s="20"/>
      <c r="AV217" s="38"/>
      <c r="AW217" s="38"/>
      <c r="AX217" s="38"/>
      <c r="AY217" s="38"/>
      <c r="AZ217" s="38"/>
    </row>
    <row r="218" ht="21.0" customHeight="1">
      <c r="A218" s="38"/>
      <c r="B218" s="39"/>
      <c r="C218" s="38"/>
      <c r="D218" s="40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0"/>
      <c r="V218" s="42"/>
      <c r="W218" s="40"/>
      <c r="X218" s="38"/>
      <c r="Y218" s="38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38"/>
      <c r="AN218" s="38"/>
      <c r="AO218" s="38"/>
      <c r="AP218" s="38"/>
      <c r="AQ218" s="38"/>
      <c r="AR218" s="20"/>
      <c r="AS218" s="20"/>
      <c r="AT218" s="20"/>
      <c r="AU218" s="20"/>
      <c r="AV218" s="38"/>
      <c r="AW218" s="38"/>
      <c r="AX218" s="38"/>
      <c r="AY218" s="38"/>
      <c r="AZ218" s="38"/>
    </row>
    <row r="219" ht="21.0" customHeight="1">
      <c r="A219" s="38"/>
      <c r="B219" s="39"/>
      <c r="C219" s="38"/>
      <c r="D219" s="40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0"/>
      <c r="V219" s="42"/>
      <c r="W219" s="40"/>
      <c r="X219" s="38"/>
      <c r="Y219" s="38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38"/>
      <c r="AN219" s="38"/>
      <c r="AO219" s="38"/>
      <c r="AP219" s="38"/>
      <c r="AQ219" s="38"/>
      <c r="AR219" s="20"/>
      <c r="AS219" s="20"/>
      <c r="AT219" s="20"/>
      <c r="AU219" s="20"/>
      <c r="AV219" s="38"/>
      <c r="AW219" s="38"/>
      <c r="AX219" s="38"/>
      <c r="AY219" s="38"/>
      <c r="AZ219" s="38"/>
    </row>
    <row r="220" ht="21.0" customHeight="1">
      <c r="A220" s="38"/>
      <c r="B220" s="39"/>
      <c r="C220" s="38"/>
      <c r="D220" s="40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0"/>
      <c r="V220" s="42"/>
      <c r="W220" s="40"/>
      <c r="X220" s="38"/>
      <c r="Y220" s="38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38"/>
      <c r="AN220" s="38"/>
      <c r="AO220" s="38"/>
      <c r="AP220" s="38"/>
      <c r="AQ220" s="38"/>
      <c r="AR220" s="20"/>
      <c r="AS220" s="20"/>
      <c r="AT220" s="20"/>
      <c r="AU220" s="20"/>
      <c r="AV220" s="38"/>
      <c r="AW220" s="38"/>
      <c r="AX220" s="38"/>
      <c r="AY220" s="38"/>
      <c r="AZ220" s="38"/>
    </row>
    <row r="221" ht="21.0" customHeight="1">
      <c r="A221" s="38"/>
      <c r="B221" s="39"/>
      <c r="C221" s="38"/>
      <c r="D221" s="40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0"/>
      <c r="V221" s="42"/>
      <c r="W221" s="40"/>
      <c r="X221" s="38"/>
      <c r="Y221" s="38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38"/>
      <c r="AN221" s="38"/>
      <c r="AO221" s="38"/>
      <c r="AP221" s="38"/>
      <c r="AQ221" s="38"/>
      <c r="AR221" s="20"/>
      <c r="AS221" s="20"/>
      <c r="AT221" s="20"/>
      <c r="AU221" s="20"/>
      <c r="AV221" s="38"/>
      <c r="AW221" s="38"/>
      <c r="AX221" s="38"/>
      <c r="AY221" s="38"/>
      <c r="AZ221" s="38"/>
    </row>
    <row r="222" ht="21.0" customHeight="1">
      <c r="A222" s="38"/>
      <c r="B222" s="39"/>
      <c r="C222" s="38"/>
      <c r="D222" s="40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0"/>
      <c r="V222" s="42"/>
      <c r="W222" s="40"/>
      <c r="X222" s="38"/>
      <c r="Y222" s="38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38"/>
      <c r="AN222" s="38"/>
      <c r="AO222" s="38"/>
      <c r="AP222" s="38"/>
      <c r="AQ222" s="38"/>
      <c r="AR222" s="20"/>
      <c r="AS222" s="20"/>
      <c r="AT222" s="20"/>
      <c r="AU222" s="20"/>
      <c r="AV222" s="38"/>
      <c r="AW222" s="38"/>
      <c r="AX222" s="38"/>
      <c r="AY222" s="38"/>
      <c r="AZ222" s="38"/>
    </row>
    <row r="223" ht="21.0" customHeight="1">
      <c r="A223" s="38"/>
      <c r="B223" s="39"/>
      <c r="C223" s="38"/>
      <c r="D223" s="40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0"/>
      <c r="V223" s="42"/>
      <c r="W223" s="40"/>
      <c r="X223" s="38"/>
      <c r="Y223" s="38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38"/>
      <c r="AN223" s="38"/>
      <c r="AO223" s="38"/>
      <c r="AP223" s="38"/>
      <c r="AQ223" s="38"/>
      <c r="AR223" s="20"/>
      <c r="AS223" s="20"/>
      <c r="AT223" s="20"/>
      <c r="AU223" s="20"/>
      <c r="AV223" s="38"/>
      <c r="AW223" s="38"/>
      <c r="AX223" s="38"/>
      <c r="AY223" s="38"/>
      <c r="AZ223" s="38"/>
    </row>
    <row r="224" ht="21.0" customHeight="1">
      <c r="A224" s="38"/>
      <c r="B224" s="39"/>
      <c r="C224" s="38"/>
      <c r="D224" s="40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0"/>
      <c r="V224" s="42"/>
      <c r="W224" s="40"/>
      <c r="X224" s="38"/>
      <c r="Y224" s="38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38"/>
      <c r="AN224" s="38"/>
      <c r="AO224" s="38"/>
      <c r="AP224" s="38"/>
      <c r="AQ224" s="38"/>
      <c r="AR224" s="20"/>
      <c r="AS224" s="20"/>
      <c r="AT224" s="20"/>
      <c r="AU224" s="20"/>
      <c r="AV224" s="38"/>
      <c r="AW224" s="38"/>
      <c r="AX224" s="38"/>
      <c r="AY224" s="38"/>
      <c r="AZ224" s="38"/>
    </row>
    <row r="225" ht="21.0" customHeight="1">
      <c r="A225" s="38"/>
      <c r="B225" s="39"/>
      <c r="C225" s="38"/>
      <c r="D225" s="40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0"/>
      <c r="V225" s="42"/>
      <c r="W225" s="40"/>
      <c r="X225" s="38"/>
      <c r="Y225" s="38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38"/>
      <c r="AN225" s="38"/>
      <c r="AO225" s="38"/>
      <c r="AP225" s="38"/>
      <c r="AQ225" s="38"/>
      <c r="AR225" s="20"/>
      <c r="AS225" s="20"/>
      <c r="AT225" s="20"/>
      <c r="AU225" s="20"/>
      <c r="AV225" s="38"/>
      <c r="AW225" s="38"/>
      <c r="AX225" s="38"/>
      <c r="AY225" s="38"/>
      <c r="AZ225" s="38"/>
    </row>
    <row r="226" ht="21.0" customHeight="1">
      <c r="A226" s="38"/>
      <c r="B226" s="39"/>
      <c r="C226" s="38"/>
      <c r="D226" s="40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0"/>
      <c r="V226" s="42"/>
      <c r="W226" s="40"/>
      <c r="X226" s="38"/>
      <c r="Y226" s="38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38"/>
      <c r="AN226" s="38"/>
      <c r="AO226" s="38"/>
      <c r="AP226" s="38"/>
      <c r="AQ226" s="38"/>
      <c r="AR226" s="20"/>
      <c r="AS226" s="20"/>
      <c r="AT226" s="20"/>
      <c r="AU226" s="20"/>
      <c r="AV226" s="38"/>
      <c r="AW226" s="38"/>
      <c r="AX226" s="38"/>
      <c r="AY226" s="38"/>
      <c r="AZ226" s="38"/>
    </row>
    <row r="227" ht="21.0" customHeight="1">
      <c r="A227" s="38"/>
      <c r="B227" s="39"/>
      <c r="C227" s="38"/>
      <c r="D227" s="40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0"/>
      <c r="V227" s="42"/>
      <c r="W227" s="40"/>
      <c r="X227" s="38"/>
      <c r="Y227" s="38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38"/>
      <c r="AN227" s="38"/>
      <c r="AO227" s="38"/>
      <c r="AP227" s="38"/>
      <c r="AQ227" s="38"/>
      <c r="AR227" s="20"/>
      <c r="AS227" s="20"/>
      <c r="AT227" s="20"/>
      <c r="AU227" s="20"/>
      <c r="AV227" s="38"/>
      <c r="AW227" s="38"/>
      <c r="AX227" s="38"/>
      <c r="AY227" s="38"/>
      <c r="AZ227" s="38"/>
    </row>
    <row r="228" ht="21.0" customHeight="1">
      <c r="A228" s="38"/>
      <c r="B228" s="39"/>
      <c r="C228" s="38"/>
      <c r="D228" s="40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0"/>
      <c r="V228" s="42"/>
      <c r="W228" s="40"/>
      <c r="X228" s="38"/>
      <c r="Y228" s="38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38"/>
      <c r="AN228" s="38"/>
      <c r="AO228" s="38"/>
      <c r="AP228" s="38"/>
      <c r="AQ228" s="38"/>
      <c r="AR228" s="20"/>
      <c r="AS228" s="20"/>
      <c r="AT228" s="20"/>
      <c r="AU228" s="20"/>
      <c r="AV228" s="38"/>
      <c r="AW228" s="38"/>
      <c r="AX228" s="38"/>
      <c r="AY228" s="38"/>
      <c r="AZ228" s="38"/>
    </row>
    <row r="229" ht="21.0" customHeight="1">
      <c r="A229" s="38"/>
      <c r="B229" s="39"/>
      <c r="C229" s="38"/>
      <c r="D229" s="40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0"/>
      <c r="V229" s="42"/>
      <c r="W229" s="40"/>
      <c r="X229" s="38"/>
      <c r="Y229" s="38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38"/>
      <c r="AN229" s="38"/>
      <c r="AO229" s="38"/>
      <c r="AP229" s="38"/>
      <c r="AQ229" s="38"/>
      <c r="AR229" s="20"/>
      <c r="AS229" s="20"/>
      <c r="AT229" s="20"/>
      <c r="AU229" s="20"/>
      <c r="AV229" s="38"/>
      <c r="AW229" s="38"/>
      <c r="AX229" s="38"/>
      <c r="AY229" s="38"/>
      <c r="AZ229" s="38"/>
    </row>
    <row r="230" ht="21.0" customHeight="1">
      <c r="A230" s="38"/>
      <c r="B230" s="39"/>
      <c r="C230" s="38"/>
      <c r="D230" s="40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0"/>
      <c r="V230" s="42"/>
      <c r="W230" s="40"/>
      <c r="X230" s="38"/>
      <c r="Y230" s="38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38"/>
      <c r="AN230" s="38"/>
      <c r="AO230" s="38"/>
      <c r="AP230" s="38"/>
      <c r="AQ230" s="38"/>
      <c r="AR230" s="20"/>
      <c r="AS230" s="20"/>
      <c r="AT230" s="20"/>
      <c r="AU230" s="20"/>
      <c r="AV230" s="38"/>
      <c r="AW230" s="38"/>
      <c r="AX230" s="38"/>
      <c r="AY230" s="38"/>
      <c r="AZ230" s="38"/>
    </row>
    <row r="231" ht="21.0" customHeight="1">
      <c r="A231" s="38"/>
      <c r="B231" s="39"/>
      <c r="C231" s="38"/>
      <c r="D231" s="40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0"/>
      <c r="V231" s="42"/>
      <c r="W231" s="40"/>
      <c r="X231" s="38"/>
      <c r="Y231" s="38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38"/>
      <c r="AN231" s="38"/>
      <c r="AO231" s="38"/>
      <c r="AP231" s="38"/>
      <c r="AQ231" s="38"/>
      <c r="AR231" s="20"/>
      <c r="AS231" s="20"/>
      <c r="AT231" s="20"/>
      <c r="AU231" s="20"/>
      <c r="AV231" s="38"/>
      <c r="AW231" s="38"/>
      <c r="AX231" s="38"/>
      <c r="AY231" s="38"/>
      <c r="AZ231" s="38"/>
    </row>
    <row r="232" ht="21.0" customHeight="1">
      <c r="A232" s="38"/>
      <c r="B232" s="39"/>
      <c r="C232" s="38"/>
      <c r="D232" s="40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0"/>
      <c r="V232" s="42"/>
      <c r="W232" s="40"/>
      <c r="X232" s="38"/>
      <c r="Y232" s="38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38"/>
      <c r="AN232" s="38"/>
      <c r="AO232" s="38"/>
      <c r="AP232" s="38"/>
      <c r="AQ232" s="38"/>
      <c r="AR232" s="20"/>
      <c r="AS232" s="20"/>
      <c r="AT232" s="20"/>
      <c r="AU232" s="20"/>
      <c r="AV232" s="38"/>
      <c r="AW232" s="38"/>
      <c r="AX232" s="38"/>
      <c r="AY232" s="38"/>
      <c r="AZ232" s="38"/>
    </row>
    <row r="233" ht="21.0" customHeight="1">
      <c r="A233" s="38"/>
      <c r="B233" s="39"/>
      <c r="C233" s="38"/>
      <c r="D233" s="40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0"/>
      <c r="V233" s="42"/>
      <c r="W233" s="40"/>
      <c r="X233" s="38"/>
      <c r="Y233" s="38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38"/>
      <c r="AN233" s="38"/>
      <c r="AO233" s="38"/>
      <c r="AP233" s="38"/>
      <c r="AQ233" s="38"/>
      <c r="AR233" s="20"/>
      <c r="AS233" s="20"/>
      <c r="AT233" s="20"/>
      <c r="AU233" s="20"/>
      <c r="AV233" s="38"/>
      <c r="AW233" s="38"/>
      <c r="AX233" s="38"/>
      <c r="AY233" s="38"/>
      <c r="AZ233" s="38"/>
    </row>
    <row r="234" ht="21.0" customHeight="1">
      <c r="A234" s="38"/>
      <c r="B234" s="39"/>
      <c r="C234" s="38"/>
      <c r="D234" s="40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0"/>
      <c r="V234" s="42"/>
      <c r="W234" s="40"/>
      <c r="X234" s="38"/>
      <c r="Y234" s="38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38"/>
      <c r="AN234" s="38"/>
      <c r="AO234" s="38"/>
      <c r="AP234" s="38"/>
      <c r="AQ234" s="38"/>
      <c r="AR234" s="20"/>
      <c r="AS234" s="20"/>
      <c r="AT234" s="20"/>
      <c r="AU234" s="20"/>
      <c r="AV234" s="38"/>
      <c r="AW234" s="38"/>
      <c r="AX234" s="38"/>
      <c r="AY234" s="38"/>
      <c r="AZ234" s="38"/>
    </row>
    <row r="235" ht="21.0" customHeight="1">
      <c r="A235" s="38"/>
      <c r="B235" s="39"/>
      <c r="C235" s="38"/>
      <c r="D235" s="40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0"/>
      <c r="V235" s="42"/>
      <c r="W235" s="40"/>
      <c r="X235" s="38"/>
      <c r="Y235" s="38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38"/>
      <c r="AN235" s="38"/>
      <c r="AO235" s="38"/>
      <c r="AP235" s="38"/>
      <c r="AQ235" s="38"/>
      <c r="AR235" s="20"/>
      <c r="AS235" s="20"/>
      <c r="AT235" s="20"/>
      <c r="AU235" s="20"/>
      <c r="AV235" s="38"/>
      <c r="AW235" s="38"/>
      <c r="AX235" s="38"/>
      <c r="AY235" s="38"/>
      <c r="AZ235" s="38"/>
    </row>
    <row r="236" ht="21.0" customHeight="1">
      <c r="A236" s="38"/>
      <c r="B236" s="39"/>
      <c r="C236" s="38"/>
      <c r="D236" s="40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0"/>
      <c r="V236" s="42"/>
      <c r="W236" s="40"/>
      <c r="X236" s="38"/>
      <c r="Y236" s="38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38"/>
      <c r="AN236" s="38"/>
      <c r="AO236" s="38"/>
      <c r="AP236" s="38"/>
      <c r="AQ236" s="38"/>
      <c r="AR236" s="20"/>
      <c r="AS236" s="20"/>
      <c r="AT236" s="20"/>
      <c r="AU236" s="20"/>
      <c r="AV236" s="38"/>
      <c r="AW236" s="38"/>
      <c r="AX236" s="38"/>
      <c r="AY236" s="38"/>
      <c r="AZ236" s="38"/>
    </row>
    <row r="237" ht="21.0" customHeight="1">
      <c r="A237" s="38"/>
      <c r="B237" s="39"/>
      <c r="C237" s="38"/>
      <c r="D237" s="40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0"/>
      <c r="V237" s="42"/>
      <c r="W237" s="40"/>
      <c r="X237" s="38"/>
      <c r="Y237" s="38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38"/>
      <c r="AN237" s="38"/>
      <c r="AO237" s="38"/>
      <c r="AP237" s="38"/>
      <c r="AQ237" s="38"/>
      <c r="AR237" s="20"/>
      <c r="AS237" s="20"/>
      <c r="AT237" s="20"/>
      <c r="AU237" s="20"/>
      <c r="AV237" s="38"/>
      <c r="AW237" s="38"/>
      <c r="AX237" s="38"/>
      <c r="AY237" s="38"/>
      <c r="AZ237" s="38"/>
    </row>
    <row r="238" ht="21.0" customHeight="1">
      <c r="A238" s="38"/>
      <c r="B238" s="39"/>
      <c r="C238" s="38"/>
      <c r="D238" s="40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0"/>
      <c r="V238" s="42"/>
      <c r="W238" s="40"/>
      <c r="X238" s="38"/>
      <c r="Y238" s="38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38"/>
      <c r="AN238" s="38"/>
      <c r="AO238" s="38"/>
      <c r="AP238" s="38"/>
      <c r="AQ238" s="38"/>
      <c r="AR238" s="20"/>
      <c r="AS238" s="20"/>
      <c r="AT238" s="20"/>
      <c r="AU238" s="20"/>
      <c r="AV238" s="38"/>
      <c r="AW238" s="38"/>
      <c r="AX238" s="38"/>
      <c r="AY238" s="38"/>
      <c r="AZ238" s="38"/>
    </row>
    <row r="239" ht="21.0" customHeight="1">
      <c r="A239" s="38"/>
      <c r="B239" s="39"/>
      <c r="C239" s="38"/>
      <c r="D239" s="40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0"/>
      <c r="V239" s="42"/>
      <c r="W239" s="40"/>
      <c r="X239" s="38"/>
      <c r="Y239" s="38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38"/>
      <c r="AN239" s="38"/>
      <c r="AO239" s="38"/>
      <c r="AP239" s="38"/>
      <c r="AQ239" s="38"/>
      <c r="AR239" s="20"/>
      <c r="AS239" s="20"/>
      <c r="AT239" s="20"/>
      <c r="AU239" s="20"/>
      <c r="AV239" s="38"/>
      <c r="AW239" s="38"/>
      <c r="AX239" s="38"/>
      <c r="AY239" s="38"/>
      <c r="AZ239" s="38"/>
    </row>
    <row r="240" ht="21.0" customHeight="1">
      <c r="A240" s="38"/>
      <c r="B240" s="39"/>
      <c r="C240" s="38"/>
      <c r="D240" s="40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0"/>
      <c r="V240" s="42"/>
      <c r="W240" s="40"/>
      <c r="X240" s="38"/>
      <c r="Y240" s="38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38"/>
      <c r="AN240" s="38"/>
      <c r="AO240" s="38"/>
      <c r="AP240" s="38"/>
      <c r="AQ240" s="38"/>
      <c r="AR240" s="20"/>
      <c r="AS240" s="20"/>
      <c r="AT240" s="20"/>
      <c r="AU240" s="20"/>
      <c r="AV240" s="38"/>
      <c r="AW240" s="38"/>
      <c r="AX240" s="38"/>
      <c r="AY240" s="38"/>
      <c r="AZ240" s="38"/>
    </row>
    <row r="241" ht="21.0" customHeight="1">
      <c r="A241" s="38"/>
      <c r="B241" s="39"/>
      <c r="C241" s="38"/>
      <c r="D241" s="40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0"/>
      <c r="V241" s="42"/>
      <c r="W241" s="40"/>
      <c r="X241" s="38"/>
      <c r="Y241" s="38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38"/>
      <c r="AN241" s="38"/>
      <c r="AO241" s="38"/>
      <c r="AP241" s="38"/>
      <c r="AQ241" s="38"/>
      <c r="AR241" s="20"/>
      <c r="AS241" s="20"/>
      <c r="AT241" s="20"/>
      <c r="AU241" s="20"/>
      <c r="AV241" s="38"/>
      <c r="AW241" s="38"/>
      <c r="AX241" s="38"/>
      <c r="AY241" s="38"/>
      <c r="AZ241" s="38"/>
    </row>
    <row r="242" ht="21.0" customHeight="1">
      <c r="A242" s="38"/>
      <c r="B242" s="39"/>
      <c r="C242" s="38"/>
      <c r="D242" s="40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0"/>
      <c r="V242" s="42"/>
      <c r="W242" s="40"/>
      <c r="X242" s="38"/>
      <c r="Y242" s="38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38"/>
      <c r="AN242" s="38"/>
      <c r="AO242" s="38"/>
      <c r="AP242" s="38"/>
      <c r="AQ242" s="38"/>
      <c r="AR242" s="20"/>
      <c r="AS242" s="20"/>
      <c r="AT242" s="20"/>
      <c r="AU242" s="20"/>
      <c r="AV242" s="38"/>
      <c r="AW242" s="38"/>
      <c r="AX242" s="38"/>
      <c r="AY242" s="38"/>
      <c r="AZ242" s="38"/>
    </row>
    <row r="243" ht="21.0" customHeight="1">
      <c r="A243" s="38"/>
      <c r="B243" s="39"/>
      <c r="C243" s="38"/>
      <c r="D243" s="40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0"/>
      <c r="V243" s="42"/>
      <c r="W243" s="40"/>
      <c r="X243" s="38"/>
      <c r="Y243" s="38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38"/>
      <c r="AN243" s="38"/>
      <c r="AO243" s="38"/>
      <c r="AP243" s="38"/>
      <c r="AQ243" s="38"/>
      <c r="AR243" s="20"/>
      <c r="AS243" s="20"/>
      <c r="AT243" s="20"/>
      <c r="AU243" s="20"/>
      <c r="AV243" s="38"/>
      <c r="AW243" s="38"/>
      <c r="AX243" s="38"/>
      <c r="AY243" s="38"/>
      <c r="AZ243" s="38"/>
    </row>
    <row r="244" ht="21.0" customHeight="1">
      <c r="A244" s="38"/>
      <c r="B244" s="39"/>
      <c r="C244" s="38"/>
      <c r="D244" s="40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0"/>
      <c r="V244" s="42"/>
      <c r="W244" s="40"/>
      <c r="X244" s="38"/>
      <c r="Y244" s="38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38"/>
      <c r="AN244" s="38"/>
      <c r="AO244" s="38"/>
      <c r="AP244" s="38"/>
      <c r="AQ244" s="38"/>
      <c r="AR244" s="20"/>
      <c r="AS244" s="20"/>
      <c r="AT244" s="20"/>
      <c r="AU244" s="20"/>
      <c r="AV244" s="38"/>
      <c r="AW244" s="38"/>
      <c r="AX244" s="38"/>
      <c r="AY244" s="38"/>
      <c r="AZ244" s="38"/>
    </row>
    <row r="245" ht="21.0" customHeight="1">
      <c r="A245" s="38"/>
      <c r="B245" s="39"/>
      <c r="C245" s="38"/>
      <c r="D245" s="40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0"/>
      <c r="V245" s="42"/>
      <c r="W245" s="40"/>
      <c r="X245" s="38"/>
      <c r="Y245" s="38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38"/>
      <c r="AN245" s="38"/>
      <c r="AO245" s="38"/>
      <c r="AP245" s="38"/>
      <c r="AQ245" s="38"/>
      <c r="AR245" s="20"/>
      <c r="AS245" s="20"/>
      <c r="AT245" s="20"/>
      <c r="AU245" s="20"/>
      <c r="AV245" s="38"/>
      <c r="AW245" s="38"/>
      <c r="AX245" s="38"/>
      <c r="AY245" s="38"/>
      <c r="AZ245" s="38"/>
    </row>
    <row r="246" ht="21.0" customHeight="1">
      <c r="A246" s="38"/>
      <c r="B246" s="39"/>
      <c r="C246" s="38"/>
      <c r="D246" s="40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0"/>
      <c r="V246" s="42"/>
      <c r="W246" s="40"/>
      <c r="X246" s="38"/>
      <c r="Y246" s="38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38"/>
      <c r="AN246" s="38"/>
      <c r="AO246" s="38"/>
      <c r="AP246" s="38"/>
      <c r="AQ246" s="38"/>
      <c r="AR246" s="20"/>
      <c r="AS246" s="20"/>
      <c r="AT246" s="20"/>
      <c r="AU246" s="20"/>
      <c r="AV246" s="38"/>
      <c r="AW246" s="38"/>
      <c r="AX246" s="38"/>
      <c r="AY246" s="38"/>
      <c r="AZ246" s="38"/>
    </row>
    <row r="247" ht="21.0" customHeight="1">
      <c r="A247" s="38"/>
      <c r="B247" s="39"/>
      <c r="C247" s="38"/>
      <c r="D247" s="40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0"/>
      <c r="V247" s="42"/>
      <c r="W247" s="40"/>
      <c r="X247" s="38"/>
      <c r="Y247" s="38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38"/>
      <c r="AN247" s="38"/>
      <c r="AO247" s="38"/>
      <c r="AP247" s="38"/>
      <c r="AQ247" s="38"/>
      <c r="AR247" s="20"/>
      <c r="AS247" s="20"/>
      <c r="AT247" s="20"/>
      <c r="AU247" s="20"/>
      <c r="AV247" s="38"/>
      <c r="AW247" s="38"/>
      <c r="AX247" s="38"/>
      <c r="AY247" s="38"/>
      <c r="AZ247" s="38"/>
    </row>
    <row r="248" ht="21.0" customHeight="1">
      <c r="A248" s="38"/>
      <c r="B248" s="39"/>
      <c r="C248" s="38"/>
      <c r="D248" s="40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0"/>
      <c r="V248" s="42"/>
      <c r="W248" s="40"/>
      <c r="X248" s="38"/>
      <c r="Y248" s="38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38"/>
      <c r="AN248" s="38"/>
      <c r="AO248" s="38"/>
      <c r="AP248" s="38"/>
      <c r="AQ248" s="38"/>
      <c r="AR248" s="20"/>
      <c r="AS248" s="20"/>
      <c r="AT248" s="20"/>
      <c r="AU248" s="20"/>
      <c r="AV248" s="38"/>
      <c r="AW248" s="38"/>
      <c r="AX248" s="38"/>
      <c r="AY248" s="38"/>
      <c r="AZ248" s="38"/>
    </row>
    <row r="249" ht="21.0" customHeight="1">
      <c r="A249" s="38"/>
      <c r="B249" s="39"/>
      <c r="C249" s="38"/>
      <c r="D249" s="40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0"/>
      <c r="V249" s="42"/>
      <c r="W249" s="40"/>
      <c r="X249" s="38"/>
      <c r="Y249" s="38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38"/>
      <c r="AN249" s="38"/>
      <c r="AO249" s="38"/>
      <c r="AP249" s="38"/>
      <c r="AQ249" s="38"/>
      <c r="AR249" s="20"/>
      <c r="AS249" s="20"/>
      <c r="AT249" s="20"/>
      <c r="AU249" s="20"/>
      <c r="AV249" s="38"/>
      <c r="AW249" s="38"/>
      <c r="AX249" s="38"/>
      <c r="AY249" s="38"/>
      <c r="AZ249" s="38"/>
    </row>
    <row r="250" ht="21.0" customHeight="1">
      <c r="A250" s="38"/>
      <c r="B250" s="39"/>
      <c r="C250" s="38"/>
      <c r="D250" s="40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0"/>
      <c r="V250" s="42"/>
      <c r="W250" s="40"/>
      <c r="X250" s="38"/>
      <c r="Y250" s="38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38"/>
      <c r="AN250" s="38"/>
      <c r="AO250" s="38"/>
      <c r="AP250" s="38"/>
      <c r="AQ250" s="38"/>
      <c r="AR250" s="20"/>
      <c r="AS250" s="20"/>
      <c r="AT250" s="20"/>
      <c r="AU250" s="20"/>
      <c r="AV250" s="38"/>
      <c r="AW250" s="38"/>
      <c r="AX250" s="38"/>
      <c r="AY250" s="38"/>
      <c r="AZ250" s="38"/>
    </row>
    <row r="251" ht="21.0" customHeight="1">
      <c r="A251" s="38"/>
      <c r="B251" s="39"/>
      <c r="C251" s="38"/>
      <c r="D251" s="40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0"/>
      <c r="V251" s="42"/>
      <c r="W251" s="40"/>
      <c r="X251" s="38"/>
      <c r="Y251" s="38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38"/>
      <c r="AN251" s="38"/>
      <c r="AO251" s="38"/>
      <c r="AP251" s="38"/>
      <c r="AQ251" s="38"/>
      <c r="AR251" s="20"/>
      <c r="AS251" s="20"/>
      <c r="AT251" s="20"/>
      <c r="AU251" s="20"/>
      <c r="AV251" s="38"/>
      <c r="AW251" s="38"/>
      <c r="AX251" s="38"/>
      <c r="AY251" s="38"/>
      <c r="AZ251" s="38"/>
    </row>
    <row r="252" ht="21.0" customHeight="1">
      <c r="A252" s="38"/>
      <c r="B252" s="39"/>
      <c r="C252" s="38"/>
      <c r="D252" s="40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0"/>
      <c r="V252" s="42"/>
      <c r="W252" s="40"/>
      <c r="X252" s="38"/>
      <c r="Y252" s="38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38"/>
      <c r="AN252" s="38"/>
      <c r="AO252" s="38"/>
      <c r="AP252" s="38"/>
      <c r="AQ252" s="38"/>
      <c r="AR252" s="20"/>
      <c r="AS252" s="20"/>
      <c r="AT252" s="20"/>
      <c r="AU252" s="20"/>
      <c r="AV252" s="38"/>
      <c r="AW252" s="38"/>
      <c r="AX252" s="38"/>
      <c r="AY252" s="38"/>
      <c r="AZ252" s="38"/>
    </row>
    <row r="253" ht="21.0" customHeight="1">
      <c r="A253" s="38"/>
      <c r="B253" s="39"/>
      <c r="C253" s="38"/>
      <c r="D253" s="40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0"/>
      <c r="V253" s="42"/>
      <c r="W253" s="40"/>
      <c r="X253" s="38"/>
      <c r="Y253" s="38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38"/>
      <c r="AN253" s="38"/>
      <c r="AO253" s="38"/>
      <c r="AP253" s="38"/>
      <c r="AQ253" s="38"/>
      <c r="AR253" s="20"/>
      <c r="AS253" s="20"/>
      <c r="AT253" s="20"/>
      <c r="AU253" s="20"/>
      <c r="AV253" s="38"/>
      <c r="AW253" s="38"/>
      <c r="AX253" s="38"/>
      <c r="AY253" s="38"/>
      <c r="AZ253" s="38"/>
    </row>
    <row r="254" ht="21.0" customHeight="1">
      <c r="A254" s="38"/>
      <c r="B254" s="39"/>
      <c r="C254" s="38"/>
      <c r="D254" s="40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0"/>
      <c r="V254" s="42"/>
      <c r="W254" s="40"/>
      <c r="X254" s="38"/>
      <c r="Y254" s="38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38"/>
      <c r="AN254" s="38"/>
      <c r="AO254" s="38"/>
      <c r="AP254" s="38"/>
      <c r="AQ254" s="38"/>
      <c r="AR254" s="20"/>
      <c r="AS254" s="20"/>
      <c r="AT254" s="20"/>
      <c r="AU254" s="20"/>
      <c r="AV254" s="38"/>
      <c r="AW254" s="38"/>
      <c r="AX254" s="38"/>
      <c r="AY254" s="38"/>
      <c r="AZ254" s="38"/>
    </row>
    <row r="255" ht="21.0" customHeight="1">
      <c r="A255" s="38"/>
      <c r="B255" s="39"/>
      <c r="C255" s="38"/>
      <c r="D255" s="40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0"/>
      <c r="V255" s="42"/>
      <c r="W255" s="40"/>
      <c r="X255" s="38"/>
      <c r="Y255" s="38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38"/>
      <c r="AN255" s="38"/>
      <c r="AO255" s="38"/>
      <c r="AP255" s="38"/>
      <c r="AQ255" s="38"/>
      <c r="AR255" s="20"/>
      <c r="AS255" s="20"/>
      <c r="AT255" s="20"/>
      <c r="AU255" s="20"/>
      <c r="AV255" s="38"/>
      <c r="AW255" s="38"/>
      <c r="AX255" s="38"/>
      <c r="AY255" s="38"/>
      <c r="AZ255" s="38"/>
    </row>
    <row r="256" ht="21.0" customHeight="1">
      <c r="A256" s="38"/>
      <c r="B256" s="39"/>
      <c r="C256" s="38"/>
      <c r="D256" s="40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0"/>
      <c r="V256" s="42"/>
      <c r="W256" s="40"/>
      <c r="X256" s="38"/>
      <c r="Y256" s="38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38"/>
      <c r="AN256" s="38"/>
      <c r="AO256" s="38"/>
      <c r="AP256" s="38"/>
      <c r="AQ256" s="38"/>
      <c r="AR256" s="20"/>
      <c r="AS256" s="20"/>
      <c r="AT256" s="20"/>
      <c r="AU256" s="20"/>
      <c r="AV256" s="38"/>
      <c r="AW256" s="38"/>
      <c r="AX256" s="38"/>
      <c r="AY256" s="38"/>
      <c r="AZ256" s="38"/>
    </row>
    <row r="257" ht="21.0" customHeight="1">
      <c r="A257" s="38"/>
      <c r="B257" s="39"/>
      <c r="C257" s="38"/>
      <c r="D257" s="40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0"/>
      <c r="V257" s="42"/>
      <c r="W257" s="40"/>
      <c r="X257" s="38"/>
      <c r="Y257" s="38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38"/>
      <c r="AN257" s="38"/>
      <c r="AO257" s="38"/>
      <c r="AP257" s="38"/>
      <c r="AQ257" s="38"/>
      <c r="AR257" s="20"/>
      <c r="AS257" s="20"/>
      <c r="AT257" s="20"/>
      <c r="AU257" s="20"/>
      <c r="AV257" s="38"/>
      <c r="AW257" s="38"/>
      <c r="AX257" s="38"/>
      <c r="AY257" s="38"/>
      <c r="AZ257" s="38"/>
    </row>
    <row r="258" ht="21.0" customHeight="1">
      <c r="A258" s="38"/>
      <c r="B258" s="39"/>
      <c r="C258" s="38"/>
      <c r="D258" s="40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0"/>
      <c r="V258" s="42"/>
      <c r="W258" s="40"/>
      <c r="X258" s="38"/>
      <c r="Y258" s="38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38"/>
      <c r="AN258" s="38"/>
      <c r="AO258" s="38"/>
      <c r="AP258" s="38"/>
      <c r="AQ258" s="38"/>
      <c r="AR258" s="20"/>
      <c r="AS258" s="20"/>
      <c r="AT258" s="20"/>
      <c r="AU258" s="20"/>
      <c r="AV258" s="38"/>
      <c r="AW258" s="38"/>
      <c r="AX258" s="38"/>
      <c r="AY258" s="38"/>
      <c r="AZ258" s="38"/>
    </row>
    <row r="259" ht="21.0" customHeight="1">
      <c r="A259" s="38"/>
      <c r="B259" s="39"/>
      <c r="C259" s="38"/>
      <c r="D259" s="40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0"/>
      <c r="V259" s="42"/>
      <c r="W259" s="40"/>
      <c r="X259" s="38"/>
      <c r="Y259" s="38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38"/>
      <c r="AN259" s="38"/>
      <c r="AO259" s="38"/>
      <c r="AP259" s="38"/>
      <c r="AQ259" s="38"/>
      <c r="AR259" s="20"/>
      <c r="AS259" s="20"/>
      <c r="AT259" s="20"/>
      <c r="AU259" s="20"/>
      <c r="AV259" s="38"/>
      <c r="AW259" s="38"/>
      <c r="AX259" s="38"/>
      <c r="AY259" s="38"/>
      <c r="AZ259" s="38"/>
    </row>
    <row r="260" ht="21.0" customHeight="1">
      <c r="A260" s="38"/>
      <c r="B260" s="39"/>
      <c r="C260" s="38"/>
      <c r="D260" s="40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0"/>
      <c r="V260" s="42"/>
      <c r="W260" s="40"/>
      <c r="X260" s="38"/>
      <c r="Y260" s="38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38"/>
      <c r="AN260" s="38"/>
      <c r="AO260" s="38"/>
      <c r="AP260" s="38"/>
      <c r="AQ260" s="38"/>
      <c r="AR260" s="20"/>
      <c r="AS260" s="20"/>
      <c r="AT260" s="20"/>
      <c r="AU260" s="20"/>
      <c r="AV260" s="38"/>
      <c r="AW260" s="38"/>
      <c r="AX260" s="38"/>
      <c r="AY260" s="38"/>
      <c r="AZ260" s="38"/>
    </row>
    <row r="261" ht="21.0" customHeight="1">
      <c r="A261" s="38"/>
      <c r="B261" s="39"/>
      <c r="C261" s="38"/>
      <c r="D261" s="40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0"/>
      <c r="V261" s="42"/>
      <c r="W261" s="40"/>
      <c r="X261" s="38"/>
      <c r="Y261" s="38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38"/>
      <c r="AN261" s="38"/>
      <c r="AO261" s="38"/>
      <c r="AP261" s="38"/>
      <c r="AQ261" s="38"/>
      <c r="AR261" s="20"/>
      <c r="AS261" s="20"/>
      <c r="AT261" s="20"/>
      <c r="AU261" s="20"/>
      <c r="AV261" s="38"/>
      <c r="AW261" s="38"/>
      <c r="AX261" s="38"/>
      <c r="AY261" s="38"/>
      <c r="AZ261" s="38"/>
    </row>
    <row r="262" ht="21.0" customHeight="1">
      <c r="A262" s="38"/>
      <c r="B262" s="39"/>
      <c r="C262" s="38"/>
      <c r="D262" s="40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0"/>
      <c r="V262" s="42"/>
      <c r="W262" s="40"/>
      <c r="X262" s="38"/>
      <c r="Y262" s="38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38"/>
      <c r="AN262" s="38"/>
      <c r="AO262" s="38"/>
      <c r="AP262" s="38"/>
      <c r="AQ262" s="38"/>
      <c r="AR262" s="20"/>
      <c r="AS262" s="20"/>
      <c r="AT262" s="20"/>
      <c r="AU262" s="20"/>
      <c r="AV262" s="38"/>
      <c r="AW262" s="38"/>
      <c r="AX262" s="38"/>
      <c r="AY262" s="38"/>
      <c r="AZ262" s="38"/>
    </row>
    <row r="263" ht="21.0" customHeight="1">
      <c r="A263" s="38"/>
      <c r="B263" s="39"/>
      <c r="C263" s="38"/>
      <c r="D263" s="40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0"/>
      <c r="V263" s="42"/>
      <c r="W263" s="40"/>
      <c r="X263" s="38"/>
      <c r="Y263" s="38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38"/>
      <c r="AN263" s="38"/>
      <c r="AO263" s="38"/>
      <c r="AP263" s="38"/>
      <c r="AQ263" s="38"/>
      <c r="AR263" s="20"/>
      <c r="AS263" s="20"/>
      <c r="AT263" s="20"/>
      <c r="AU263" s="20"/>
      <c r="AV263" s="38"/>
      <c r="AW263" s="38"/>
      <c r="AX263" s="38"/>
      <c r="AY263" s="38"/>
      <c r="AZ263" s="38"/>
    </row>
    <row r="264" ht="21.0" customHeight="1">
      <c r="A264" s="38"/>
      <c r="B264" s="39"/>
      <c r="C264" s="38"/>
      <c r="D264" s="40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0"/>
      <c r="V264" s="42"/>
      <c r="W264" s="40"/>
      <c r="X264" s="38"/>
      <c r="Y264" s="38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38"/>
      <c r="AN264" s="38"/>
      <c r="AO264" s="38"/>
      <c r="AP264" s="38"/>
      <c r="AQ264" s="38"/>
      <c r="AR264" s="20"/>
      <c r="AS264" s="20"/>
      <c r="AT264" s="20"/>
      <c r="AU264" s="20"/>
      <c r="AV264" s="38"/>
      <c r="AW264" s="38"/>
      <c r="AX264" s="38"/>
      <c r="AY264" s="38"/>
      <c r="AZ264" s="38"/>
    </row>
    <row r="265" ht="21.0" customHeight="1">
      <c r="A265" s="38"/>
      <c r="B265" s="39"/>
      <c r="C265" s="38"/>
      <c r="D265" s="40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0"/>
      <c r="V265" s="42"/>
      <c r="W265" s="40"/>
      <c r="X265" s="38"/>
      <c r="Y265" s="38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38"/>
      <c r="AN265" s="38"/>
      <c r="AO265" s="38"/>
      <c r="AP265" s="38"/>
      <c r="AQ265" s="38"/>
      <c r="AR265" s="20"/>
      <c r="AS265" s="20"/>
      <c r="AT265" s="20"/>
      <c r="AU265" s="20"/>
      <c r="AV265" s="38"/>
      <c r="AW265" s="38"/>
      <c r="AX265" s="38"/>
      <c r="AY265" s="38"/>
      <c r="AZ265" s="38"/>
    </row>
    <row r="266" ht="21.0" customHeight="1">
      <c r="A266" s="38"/>
      <c r="B266" s="39"/>
      <c r="C266" s="38"/>
      <c r="D266" s="40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0"/>
      <c r="V266" s="42"/>
      <c r="W266" s="40"/>
      <c r="X266" s="38"/>
      <c r="Y266" s="38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38"/>
      <c r="AN266" s="38"/>
      <c r="AO266" s="38"/>
      <c r="AP266" s="38"/>
      <c r="AQ266" s="38"/>
      <c r="AR266" s="20"/>
      <c r="AS266" s="20"/>
      <c r="AT266" s="20"/>
      <c r="AU266" s="20"/>
      <c r="AV266" s="38"/>
      <c r="AW266" s="38"/>
      <c r="AX266" s="38"/>
      <c r="AY266" s="38"/>
      <c r="AZ266" s="38"/>
    </row>
    <row r="267" ht="21.0" customHeight="1">
      <c r="A267" s="38"/>
      <c r="B267" s="39"/>
      <c r="C267" s="38"/>
      <c r="D267" s="40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0"/>
      <c r="V267" s="42"/>
      <c r="W267" s="40"/>
      <c r="X267" s="38"/>
      <c r="Y267" s="38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38"/>
      <c r="AN267" s="38"/>
      <c r="AO267" s="38"/>
      <c r="AP267" s="38"/>
      <c r="AQ267" s="38"/>
      <c r="AR267" s="20"/>
      <c r="AS267" s="20"/>
      <c r="AT267" s="20"/>
      <c r="AU267" s="20"/>
      <c r="AV267" s="38"/>
      <c r="AW267" s="38"/>
      <c r="AX267" s="38"/>
      <c r="AY267" s="38"/>
      <c r="AZ267" s="38"/>
    </row>
    <row r="268" ht="21.0" customHeight="1">
      <c r="A268" s="38"/>
      <c r="B268" s="39"/>
      <c r="C268" s="38"/>
      <c r="D268" s="40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0"/>
      <c r="V268" s="42"/>
      <c r="W268" s="40"/>
      <c r="X268" s="38"/>
      <c r="Y268" s="38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38"/>
      <c r="AN268" s="38"/>
      <c r="AO268" s="38"/>
      <c r="AP268" s="38"/>
      <c r="AQ268" s="38"/>
      <c r="AR268" s="20"/>
      <c r="AS268" s="20"/>
      <c r="AT268" s="20"/>
      <c r="AU268" s="20"/>
      <c r="AV268" s="38"/>
      <c r="AW268" s="38"/>
      <c r="AX268" s="38"/>
      <c r="AY268" s="38"/>
      <c r="AZ268" s="38"/>
    </row>
    <row r="269" ht="21.0" customHeight="1">
      <c r="A269" s="38"/>
      <c r="B269" s="39"/>
      <c r="C269" s="38"/>
      <c r="D269" s="40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0"/>
      <c r="V269" s="42"/>
      <c r="W269" s="40"/>
      <c r="X269" s="38"/>
      <c r="Y269" s="38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38"/>
      <c r="AN269" s="38"/>
      <c r="AO269" s="38"/>
      <c r="AP269" s="38"/>
      <c r="AQ269" s="38"/>
      <c r="AR269" s="20"/>
      <c r="AS269" s="20"/>
      <c r="AT269" s="20"/>
      <c r="AU269" s="20"/>
      <c r="AV269" s="38"/>
      <c r="AW269" s="38"/>
      <c r="AX269" s="38"/>
      <c r="AY269" s="38"/>
      <c r="AZ269" s="38"/>
    </row>
    <row r="270" ht="21.0" customHeight="1">
      <c r="A270" s="38"/>
      <c r="B270" s="39"/>
      <c r="C270" s="38"/>
      <c r="D270" s="40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0"/>
      <c r="V270" s="42"/>
      <c r="W270" s="40"/>
      <c r="X270" s="38"/>
      <c r="Y270" s="38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38"/>
      <c r="AN270" s="38"/>
      <c r="AO270" s="38"/>
      <c r="AP270" s="38"/>
      <c r="AQ270" s="38"/>
      <c r="AR270" s="20"/>
      <c r="AS270" s="20"/>
      <c r="AT270" s="20"/>
      <c r="AU270" s="20"/>
      <c r="AV270" s="38"/>
      <c r="AW270" s="38"/>
      <c r="AX270" s="38"/>
      <c r="AY270" s="38"/>
      <c r="AZ270" s="38"/>
    </row>
    <row r="271" ht="21.0" customHeight="1">
      <c r="A271" s="38"/>
      <c r="B271" s="39"/>
      <c r="C271" s="38"/>
      <c r="D271" s="40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0"/>
      <c r="V271" s="42"/>
      <c r="W271" s="40"/>
      <c r="X271" s="38"/>
      <c r="Y271" s="38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38"/>
      <c r="AN271" s="38"/>
      <c r="AO271" s="38"/>
      <c r="AP271" s="38"/>
      <c r="AQ271" s="38"/>
      <c r="AR271" s="20"/>
      <c r="AS271" s="20"/>
      <c r="AT271" s="20"/>
      <c r="AU271" s="20"/>
      <c r="AV271" s="38"/>
      <c r="AW271" s="38"/>
      <c r="AX271" s="38"/>
      <c r="AY271" s="38"/>
      <c r="AZ271" s="38"/>
    </row>
    <row r="272" ht="21.0" customHeight="1">
      <c r="A272" s="38"/>
      <c r="B272" s="39"/>
      <c r="C272" s="38"/>
      <c r="D272" s="40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0"/>
      <c r="V272" s="42"/>
      <c r="W272" s="40"/>
      <c r="X272" s="38"/>
      <c r="Y272" s="38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38"/>
      <c r="AN272" s="38"/>
      <c r="AO272" s="38"/>
      <c r="AP272" s="38"/>
      <c r="AQ272" s="38"/>
      <c r="AR272" s="20"/>
      <c r="AS272" s="20"/>
      <c r="AT272" s="20"/>
      <c r="AU272" s="20"/>
      <c r="AV272" s="38"/>
      <c r="AW272" s="38"/>
      <c r="AX272" s="38"/>
      <c r="AY272" s="38"/>
      <c r="AZ272" s="38"/>
    </row>
    <row r="273" ht="21.0" customHeight="1">
      <c r="A273" s="38"/>
      <c r="B273" s="39"/>
      <c r="C273" s="38"/>
      <c r="D273" s="40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0"/>
      <c r="V273" s="42"/>
      <c r="W273" s="40"/>
      <c r="X273" s="38"/>
      <c r="Y273" s="38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38"/>
      <c r="AN273" s="38"/>
      <c r="AO273" s="38"/>
      <c r="AP273" s="38"/>
      <c r="AQ273" s="38"/>
      <c r="AR273" s="20"/>
      <c r="AS273" s="20"/>
      <c r="AT273" s="20"/>
      <c r="AU273" s="20"/>
      <c r="AV273" s="38"/>
      <c r="AW273" s="38"/>
      <c r="AX273" s="38"/>
      <c r="AY273" s="38"/>
      <c r="AZ273" s="38"/>
    </row>
    <row r="274" ht="21.0" customHeight="1">
      <c r="A274" s="38"/>
      <c r="B274" s="39"/>
      <c r="C274" s="38"/>
      <c r="D274" s="40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0"/>
      <c r="V274" s="42"/>
      <c r="W274" s="40"/>
      <c r="X274" s="38"/>
      <c r="Y274" s="38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38"/>
      <c r="AN274" s="38"/>
      <c r="AO274" s="38"/>
      <c r="AP274" s="38"/>
      <c r="AQ274" s="38"/>
      <c r="AR274" s="20"/>
      <c r="AS274" s="20"/>
      <c r="AT274" s="20"/>
      <c r="AU274" s="20"/>
      <c r="AV274" s="38"/>
      <c r="AW274" s="38"/>
      <c r="AX274" s="38"/>
      <c r="AY274" s="38"/>
      <c r="AZ274" s="38"/>
    </row>
    <row r="275" ht="21.0" customHeight="1">
      <c r="A275" s="38"/>
      <c r="B275" s="39"/>
      <c r="C275" s="38"/>
      <c r="D275" s="40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0"/>
      <c r="V275" s="42"/>
      <c r="W275" s="40"/>
      <c r="X275" s="38"/>
      <c r="Y275" s="38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38"/>
      <c r="AN275" s="38"/>
      <c r="AO275" s="38"/>
      <c r="AP275" s="38"/>
      <c r="AQ275" s="38"/>
      <c r="AR275" s="20"/>
      <c r="AS275" s="20"/>
      <c r="AT275" s="20"/>
      <c r="AU275" s="20"/>
      <c r="AV275" s="38"/>
      <c r="AW275" s="38"/>
      <c r="AX275" s="38"/>
      <c r="AY275" s="38"/>
      <c r="AZ275" s="38"/>
    </row>
    <row r="276" ht="21.0" customHeight="1">
      <c r="A276" s="38"/>
      <c r="B276" s="39"/>
      <c r="C276" s="38"/>
      <c r="D276" s="40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0"/>
      <c r="V276" s="42"/>
      <c r="W276" s="40"/>
      <c r="X276" s="38"/>
      <c r="Y276" s="38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38"/>
      <c r="AN276" s="38"/>
      <c r="AO276" s="38"/>
      <c r="AP276" s="38"/>
      <c r="AQ276" s="38"/>
      <c r="AR276" s="20"/>
      <c r="AS276" s="20"/>
      <c r="AT276" s="20"/>
      <c r="AU276" s="20"/>
      <c r="AV276" s="38"/>
      <c r="AW276" s="38"/>
      <c r="AX276" s="38"/>
      <c r="AY276" s="38"/>
      <c r="AZ276" s="38"/>
    </row>
    <row r="277" ht="21.0" customHeight="1">
      <c r="A277" s="38"/>
      <c r="B277" s="39"/>
      <c r="C277" s="38"/>
      <c r="D277" s="40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0"/>
      <c r="V277" s="42"/>
      <c r="W277" s="40"/>
      <c r="X277" s="38"/>
      <c r="Y277" s="38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38"/>
      <c r="AN277" s="38"/>
      <c r="AO277" s="38"/>
      <c r="AP277" s="38"/>
      <c r="AQ277" s="38"/>
      <c r="AR277" s="20"/>
      <c r="AS277" s="20"/>
      <c r="AT277" s="20"/>
      <c r="AU277" s="20"/>
      <c r="AV277" s="38"/>
      <c r="AW277" s="38"/>
      <c r="AX277" s="38"/>
      <c r="AY277" s="38"/>
      <c r="AZ277" s="38"/>
    </row>
    <row r="278" ht="21.0" customHeight="1">
      <c r="A278" s="38"/>
      <c r="B278" s="39"/>
      <c r="C278" s="38"/>
      <c r="D278" s="40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0"/>
      <c r="V278" s="42"/>
      <c r="W278" s="40"/>
      <c r="X278" s="38"/>
      <c r="Y278" s="38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38"/>
      <c r="AN278" s="38"/>
      <c r="AO278" s="38"/>
      <c r="AP278" s="38"/>
      <c r="AQ278" s="38"/>
      <c r="AR278" s="20"/>
      <c r="AS278" s="20"/>
      <c r="AT278" s="20"/>
      <c r="AU278" s="20"/>
      <c r="AV278" s="38"/>
      <c r="AW278" s="38"/>
      <c r="AX278" s="38"/>
      <c r="AY278" s="38"/>
      <c r="AZ278" s="38"/>
    </row>
    <row r="279" ht="21.0" customHeight="1">
      <c r="A279" s="38"/>
      <c r="B279" s="39"/>
      <c r="C279" s="38"/>
      <c r="D279" s="40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0"/>
      <c r="V279" s="42"/>
      <c r="W279" s="40"/>
      <c r="X279" s="38"/>
      <c r="Y279" s="38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38"/>
      <c r="AN279" s="38"/>
      <c r="AO279" s="38"/>
      <c r="AP279" s="38"/>
      <c r="AQ279" s="38"/>
      <c r="AR279" s="20"/>
      <c r="AS279" s="20"/>
      <c r="AT279" s="20"/>
      <c r="AU279" s="20"/>
      <c r="AV279" s="38"/>
      <c r="AW279" s="38"/>
      <c r="AX279" s="38"/>
      <c r="AY279" s="38"/>
      <c r="AZ279" s="38"/>
    </row>
    <row r="280" ht="21.0" customHeight="1">
      <c r="A280" s="38"/>
      <c r="B280" s="39"/>
      <c r="C280" s="38"/>
      <c r="D280" s="40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0"/>
      <c r="V280" s="42"/>
      <c r="W280" s="40"/>
      <c r="X280" s="38"/>
      <c r="Y280" s="38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38"/>
      <c r="AN280" s="38"/>
      <c r="AO280" s="38"/>
      <c r="AP280" s="38"/>
      <c r="AQ280" s="38"/>
      <c r="AR280" s="20"/>
      <c r="AS280" s="20"/>
      <c r="AT280" s="20"/>
      <c r="AU280" s="20"/>
      <c r="AV280" s="38"/>
      <c r="AW280" s="38"/>
      <c r="AX280" s="38"/>
      <c r="AY280" s="38"/>
      <c r="AZ280" s="38"/>
    </row>
    <row r="281" ht="21.0" customHeight="1">
      <c r="A281" s="38"/>
      <c r="B281" s="39"/>
      <c r="C281" s="38"/>
      <c r="D281" s="40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0"/>
      <c r="V281" s="42"/>
      <c r="W281" s="40"/>
      <c r="X281" s="38"/>
      <c r="Y281" s="38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38"/>
      <c r="AN281" s="38"/>
      <c r="AO281" s="38"/>
      <c r="AP281" s="38"/>
      <c r="AQ281" s="38"/>
      <c r="AR281" s="20"/>
      <c r="AS281" s="20"/>
      <c r="AT281" s="20"/>
      <c r="AU281" s="20"/>
      <c r="AV281" s="38"/>
      <c r="AW281" s="38"/>
      <c r="AX281" s="38"/>
      <c r="AY281" s="38"/>
      <c r="AZ281" s="38"/>
    </row>
    <row r="282" ht="21.0" customHeight="1">
      <c r="A282" s="38"/>
      <c r="B282" s="39"/>
      <c r="C282" s="38"/>
      <c r="D282" s="40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0"/>
      <c r="V282" s="42"/>
      <c r="W282" s="40"/>
      <c r="X282" s="38"/>
      <c r="Y282" s="38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38"/>
      <c r="AN282" s="38"/>
      <c r="AO282" s="38"/>
      <c r="AP282" s="38"/>
      <c r="AQ282" s="38"/>
      <c r="AR282" s="20"/>
      <c r="AS282" s="20"/>
      <c r="AT282" s="20"/>
      <c r="AU282" s="20"/>
      <c r="AV282" s="38"/>
      <c r="AW282" s="38"/>
      <c r="AX282" s="38"/>
      <c r="AY282" s="38"/>
      <c r="AZ282" s="38"/>
    </row>
    <row r="283" ht="21.0" customHeight="1">
      <c r="A283" s="38"/>
      <c r="B283" s="39"/>
      <c r="C283" s="38"/>
      <c r="D283" s="40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0"/>
      <c r="V283" s="42"/>
      <c r="W283" s="40"/>
      <c r="X283" s="38"/>
      <c r="Y283" s="38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38"/>
      <c r="AN283" s="38"/>
      <c r="AO283" s="38"/>
      <c r="AP283" s="38"/>
      <c r="AQ283" s="38"/>
      <c r="AR283" s="20"/>
      <c r="AS283" s="20"/>
      <c r="AT283" s="20"/>
      <c r="AU283" s="20"/>
      <c r="AV283" s="38"/>
      <c r="AW283" s="38"/>
      <c r="AX283" s="38"/>
      <c r="AY283" s="38"/>
      <c r="AZ283" s="38"/>
    </row>
    <row r="284" ht="21.0" customHeight="1">
      <c r="A284" s="38"/>
      <c r="B284" s="39"/>
      <c r="C284" s="38"/>
      <c r="D284" s="40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0"/>
      <c r="V284" s="42"/>
      <c r="W284" s="40"/>
      <c r="X284" s="38"/>
      <c r="Y284" s="38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38"/>
      <c r="AN284" s="38"/>
      <c r="AO284" s="38"/>
      <c r="AP284" s="38"/>
      <c r="AQ284" s="38"/>
      <c r="AR284" s="20"/>
      <c r="AS284" s="20"/>
      <c r="AT284" s="20"/>
      <c r="AU284" s="20"/>
      <c r="AV284" s="38"/>
      <c r="AW284" s="38"/>
      <c r="AX284" s="38"/>
      <c r="AY284" s="38"/>
      <c r="AZ284" s="38"/>
    </row>
    <row r="285" ht="21.0" customHeight="1">
      <c r="A285" s="38"/>
      <c r="B285" s="39"/>
      <c r="C285" s="38"/>
      <c r="D285" s="40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0"/>
      <c r="V285" s="42"/>
      <c r="W285" s="40"/>
      <c r="X285" s="38"/>
      <c r="Y285" s="38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38"/>
      <c r="AN285" s="38"/>
      <c r="AO285" s="38"/>
      <c r="AP285" s="38"/>
      <c r="AQ285" s="38"/>
      <c r="AR285" s="20"/>
      <c r="AS285" s="20"/>
      <c r="AT285" s="20"/>
      <c r="AU285" s="20"/>
      <c r="AV285" s="38"/>
      <c r="AW285" s="38"/>
      <c r="AX285" s="38"/>
      <c r="AY285" s="38"/>
      <c r="AZ285" s="38"/>
    </row>
    <row r="286" ht="21.0" customHeight="1">
      <c r="A286" s="38"/>
      <c r="B286" s="39"/>
      <c r="C286" s="38"/>
      <c r="D286" s="40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0"/>
      <c r="V286" s="42"/>
      <c r="W286" s="40"/>
      <c r="X286" s="38"/>
      <c r="Y286" s="38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38"/>
      <c r="AN286" s="38"/>
      <c r="AO286" s="38"/>
      <c r="AP286" s="38"/>
      <c r="AQ286" s="38"/>
      <c r="AR286" s="20"/>
      <c r="AS286" s="20"/>
      <c r="AT286" s="20"/>
      <c r="AU286" s="20"/>
      <c r="AV286" s="38"/>
      <c r="AW286" s="38"/>
      <c r="AX286" s="38"/>
      <c r="AY286" s="38"/>
      <c r="AZ286" s="38"/>
    </row>
    <row r="287" ht="21.0" customHeight="1">
      <c r="A287" s="38"/>
      <c r="B287" s="39"/>
      <c r="C287" s="38"/>
      <c r="D287" s="40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0"/>
      <c r="V287" s="42"/>
      <c r="W287" s="40"/>
      <c r="X287" s="38"/>
      <c r="Y287" s="38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38"/>
      <c r="AN287" s="38"/>
      <c r="AO287" s="38"/>
      <c r="AP287" s="38"/>
      <c r="AQ287" s="38"/>
      <c r="AR287" s="20"/>
      <c r="AS287" s="20"/>
      <c r="AT287" s="20"/>
      <c r="AU287" s="20"/>
      <c r="AV287" s="38"/>
      <c r="AW287" s="38"/>
      <c r="AX287" s="38"/>
      <c r="AY287" s="38"/>
      <c r="AZ287" s="38"/>
    </row>
    <row r="288" ht="21.0" customHeight="1">
      <c r="A288" s="38"/>
      <c r="B288" s="39"/>
      <c r="C288" s="38"/>
      <c r="D288" s="40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0"/>
      <c r="V288" s="42"/>
      <c r="W288" s="40"/>
      <c r="X288" s="38"/>
      <c r="Y288" s="38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38"/>
      <c r="AN288" s="38"/>
      <c r="AO288" s="38"/>
      <c r="AP288" s="38"/>
      <c r="AQ288" s="38"/>
      <c r="AR288" s="20"/>
      <c r="AS288" s="20"/>
      <c r="AT288" s="20"/>
      <c r="AU288" s="20"/>
      <c r="AV288" s="38"/>
      <c r="AW288" s="38"/>
      <c r="AX288" s="38"/>
      <c r="AY288" s="38"/>
      <c r="AZ288" s="38"/>
    </row>
    <row r="289" ht="21.0" customHeight="1">
      <c r="A289" s="38"/>
      <c r="B289" s="39"/>
      <c r="C289" s="38"/>
      <c r="D289" s="40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0"/>
      <c r="V289" s="42"/>
      <c r="W289" s="40"/>
      <c r="X289" s="38"/>
      <c r="Y289" s="38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38"/>
      <c r="AN289" s="38"/>
      <c r="AO289" s="38"/>
      <c r="AP289" s="38"/>
      <c r="AQ289" s="38"/>
      <c r="AR289" s="20"/>
      <c r="AS289" s="20"/>
      <c r="AT289" s="20"/>
      <c r="AU289" s="20"/>
      <c r="AV289" s="38"/>
      <c r="AW289" s="38"/>
      <c r="AX289" s="38"/>
      <c r="AY289" s="38"/>
      <c r="AZ289" s="38"/>
    </row>
    <row r="290" ht="21.0" customHeight="1">
      <c r="A290" s="38"/>
      <c r="B290" s="39"/>
      <c r="C290" s="38"/>
      <c r="D290" s="40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0"/>
      <c r="V290" s="42"/>
      <c r="W290" s="40"/>
      <c r="X290" s="38"/>
      <c r="Y290" s="38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38"/>
      <c r="AN290" s="38"/>
      <c r="AO290" s="38"/>
      <c r="AP290" s="38"/>
      <c r="AQ290" s="38"/>
      <c r="AR290" s="20"/>
      <c r="AS290" s="20"/>
      <c r="AT290" s="20"/>
      <c r="AU290" s="20"/>
      <c r="AV290" s="38"/>
      <c r="AW290" s="38"/>
      <c r="AX290" s="38"/>
      <c r="AY290" s="38"/>
      <c r="AZ290" s="38"/>
    </row>
    <row r="291" ht="21.0" customHeight="1">
      <c r="A291" s="38"/>
      <c r="B291" s="39"/>
      <c r="C291" s="38"/>
      <c r="D291" s="40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0"/>
      <c r="V291" s="42"/>
      <c r="W291" s="40"/>
      <c r="X291" s="38"/>
      <c r="Y291" s="38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38"/>
      <c r="AN291" s="38"/>
      <c r="AO291" s="38"/>
      <c r="AP291" s="38"/>
      <c r="AQ291" s="38"/>
      <c r="AR291" s="20"/>
      <c r="AS291" s="20"/>
      <c r="AT291" s="20"/>
      <c r="AU291" s="20"/>
      <c r="AV291" s="38"/>
      <c r="AW291" s="38"/>
      <c r="AX291" s="38"/>
      <c r="AY291" s="38"/>
      <c r="AZ291" s="38"/>
    </row>
    <row r="292" ht="21.0" customHeight="1">
      <c r="A292" s="38"/>
      <c r="B292" s="39"/>
      <c r="C292" s="38"/>
      <c r="D292" s="40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0"/>
      <c r="V292" s="42"/>
      <c r="W292" s="40"/>
      <c r="X292" s="38"/>
      <c r="Y292" s="38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38"/>
      <c r="AN292" s="38"/>
      <c r="AO292" s="38"/>
      <c r="AP292" s="38"/>
      <c r="AQ292" s="38"/>
      <c r="AR292" s="20"/>
      <c r="AS292" s="20"/>
      <c r="AT292" s="20"/>
      <c r="AU292" s="20"/>
      <c r="AV292" s="38"/>
      <c r="AW292" s="38"/>
      <c r="AX292" s="38"/>
      <c r="AY292" s="38"/>
      <c r="AZ292" s="38"/>
    </row>
    <row r="293" ht="21.0" customHeight="1">
      <c r="A293" s="38"/>
      <c r="B293" s="39"/>
      <c r="C293" s="38"/>
      <c r="D293" s="40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0"/>
      <c r="V293" s="42"/>
      <c r="W293" s="40"/>
      <c r="X293" s="38"/>
      <c r="Y293" s="38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38"/>
      <c r="AN293" s="38"/>
      <c r="AO293" s="38"/>
      <c r="AP293" s="38"/>
      <c r="AQ293" s="38"/>
      <c r="AR293" s="20"/>
      <c r="AS293" s="20"/>
      <c r="AT293" s="20"/>
      <c r="AU293" s="20"/>
      <c r="AV293" s="38"/>
      <c r="AW293" s="38"/>
      <c r="AX293" s="38"/>
      <c r="AY293" s="38"/>
      <c r="AZ293" s="38"/>
    </row>
    <row r="294" ht="21.0" customHeight="1">
      <c r="A294" s="38"/>
      <c r="B294" s="39"/>
      <c r="C294" s="38"/>
      <c r="D294" s="40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0"/>
      <c r="V294" s="42"/>
      <c r="W294" s="40"/>
      <c r="X294" s="38"/>
      <c r="Y294" s="38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38"/>
      <c r="AN294" s="38"/>
      <c r="AO294" s="38"/>
      <c r="AP294" s="38"/>
      <c r="AQ294" s="38"/>
      <c r="AR294" s="20"/>
      <c r="AS294" s="20"/>
      <c r="AT294" s="20"/>
      <c r="AU294" s="20"/>
      <c r="AV294" s="38"/>
      <c r="AW294" s="38"/>
      <c r="AX294" s="38"/>
      <c r="AY294" s="38"/>
      <c r="AZ294" s="38"/>
    </row>
    <row r="295" ht="21.0" customHeight="1">
      <c r="A295" s="38"/>
      <c r="B295" s="39"/>
      <c r="C295" s="38"/>
      <c r="D295" s="40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0"/>
      <c r="V295" s="42"/>
      <c r="W295" s="40"/>
      <c r="X295" s="38"/>
      <c r="Y295" s="38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38"/>
      <c r="AN295" s="38"/>
      <c r="AO295" s="38"/>
      <c r="AP295" s="38"/>
      <c r="AQ295" s="38"/>
      <c r="AR295" s="20"/>
      <c r="AS295" s="20"/>
      <c r="AT295" s="20"/>
      <c r="AU295" s="20"/>
      <c r="AV295" s="38"/>
      <c r="AW295" s="38"/>
      <c r="AX295" s="38"/>
      <c r="AY295" s="38"/>
      <c r="AZ295" s="38"/>
    </row>
    <row r="296" ht="21.0" customHeight="1">
      <c r="A296" s="38"/>
      <c r="B296" s="39"/>
      <c r="C296" s="38"/>
      <c r="D296" s="40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0"/>
      <c r="V296" s="42"/>
      <c r="W296" s="40"/>
      <c r="X296" s="38"/>
      <c r="Y296" s="38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38"/>
      <c r="AN296" s="38"/>
      <c r="AO296" s="38"/>
      <c r="AP296" s="38"/>
      <c r="AQ296" s="38"/>
      <c r="AR296" s="20"/>
      <c r="AS296" s="20"/>
      <c r="AT296" s="20"/>
      <c r="AU296" s="20"/>
      <c r="AV296" s="38"/>
      <c r="AW296" s="38"/>
      <c r="AX296" s="38"/>
      <c r="AY296" s="38"/>
      <c r="AZ296" s="38"/>
    </row>
    <row r="297" ht="21.0" customHeight="1">
      <c r="A297" s="38"/>
      <c r="B297" s="39"/>
      <c r="C297" s="38"/>
      <c r="D297" s="40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0"/>
      <c r="V297" s="42"/>
      <c r="W297" s="40"/>
      <c r="X297" s="38"/>
      <c r="Y297" s="38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38"/>
      <c r="AN297" s="38"/>
      <c r="AO297" s="38"/>
      <c r="AP297" s="38"/>
      <c r="AQ297" s="38"/>
      <c r="AR297" s="20"/>
      <c r="AS297" s="20"/>
      <c r="AT297" s="20"/>
      <c r="AU297" s="20"/>
      <c r="AV297" s="38"/>
      <c r="AW297" s="38"/>
      <c r="AX297" s="38"/>
      <c r="AY297" s="38"/>
      <c r="AZ297" s="38"/>
    </row>
    <row r="298" ht="21.0" customHeight="1">
      <c r="A298" s="38"/>
      <c r="B298" s="39"/>
      <c r="C298" s="38"/>
      <c r="D298" s="40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0"/>
      <c r="V298" s="42"/>
      <c r="W298" s="40"/>
      <c r="X298" s="38"/>
      <c r="Y298" s="38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38"/>
      <c r="AN298" s="38"/>
      <c r="AO298" s="38"/>
      <c r="AP298" s="38"/>
      <c r="AQ298" s="38"/>
      <c r="AR298" s="20"/>
      <c r="AS298" s="20"/>
      <c r="AT298" s="20"/>
      <c r="AU298" s="20"/>
      <c r="AV298" s="38"/>
      <c r="AW298" s="38"/>
      <c r="AX298" s="38"/>
      <c r="AY298" s="38"/>
      <c r="AZ298" s="38"/>
    </row>
    <row r="299" ht="21.0" customHeight="1">
      <c r="A299" s="38"/>
      <c r="B299" s="39"/>
      <c r="C299" s="38"/>
      <c r="D299" s="40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0"/>
      <c r="V299" s="42"/>
      <c r="W299" s="40"/>
      <c r="X299" s="38"/>
      <c r="Y299" s="38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38"/>
      <c r="AN299" s="38"/>
      <c r="AO299" s="38"/>
      <c r="AP299" s="38"/>
      <c r="AQ299" s="38"/>
      <c r="AR299" s="20"/>
      <c r="AS299" s="20"/>
      <c r="AT299" s="20"/>
      <c r="AU299" s="20"/>
      <c r="AV299" s="38"/>
      <c r="AW299" s="38"/>
      <c r="AX299" s="38"/>
      <c r="AY299" s="38"/>
      <c r="AZ299" s="38"/>
    </row>
    <row r="300" ht="21.0" customHeight="1">
      <c r="A300" s="38"/>
      <c r="B300" s="39"/>
      <c r="C300" s="38"/>
      <c r="D300" s="40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0"/>
      <c r="V300" s="42"/>
      <c r="W300" s="40"/>
      <c r="X300" s="38"/>
      <c r="Y300" s="38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38"/>
      <c r="AN300" s="38"/>
      <c r="AO300" s="38"/>
      <c r="AP300" s="38"/>
      <c r="AQ300" s="38"/>
      <c r="AR300" s="20"/>
      <c r="AS300" s="20"/>
      <c r="AT300" s="20"/>
      <c r="AU300" s="20"/>
      <c r="AV300" s="38"/>
      <c r="AW300" s="38"/>
      <c r="AX300" s="38"/>
      <c r="AY300" s="38"/>
      <c r="AZ300" s="38"/>
    </row>
    <row r="301" ht="21.0" customHeight="1">
      <c r="A301" s="38"/>
      <c r="B301" s="39"/>
      <c r="C301" s="38"/>
      <c r="D301" s="40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0"/>
      <c r="V301" s="42"/>
      <c r="W301" s="40"/>
      <c r="X301" s="38"/>
      <c r="Y301" s="38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38"/>
      <c r="AN301" s="38"/>
      <c r="AO301" s="38"/>
      <c r="AP301" s="38"/>
      <c r="AQ301" s="38"/>
      <c r="AR301" s="20"/>
      <c r="AS301" s="20"/>
      <c r="AT301" s="20"/>
      <c r="AU301" s="20"/>
      <c r="AV301" s="38"/>
      <c r="AW301" s="38"/>
      <c r="AX301" s="38"/>
      <c r="AY301" s="38"/>
      <c r="AZ301" s="38"/>
    </row>
    <row r="302" ht="21.0" customHeight="1">
      <c r="A302" s="38"/>
      <c r="B302" s="39"/>
      <c r="C302" s="38"/>
      <c r="D302" s="40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0"/>
      <c r="V302" s="42"/>
      <c r="W302" s="40"/>
      <c r="X302" s="38"/>
      <c r="Y302" s="38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38"/>
      <c r="AN302" s="38"/>
      <c r="AO302" s="38"/>
      <c r="AP302" s="38"/>
      <c r="AQ302" s="38"/>
      <c r="AR302" s="20"/>
      <c r="AS302" s="20"/>
      <c r="AT302" s="20"/>
      <c r="AU302" s="20"/>
      <c r="AV302" s="38"/>
      <c r="AW302" s="38"/>
      <c r="AX302" s="38"/>
      <c r="AY302" s="38"/>
      <c r="AZ302" s="38"/>
    </row>
    <row r="303" ht="21.0" customHeight="1">
      <c r="A303" s="38"/>
      <c r="B303" s="39"/>
      <c r="C303" s="38"/>
      <c r="D303" s="40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0"/>
      <c r="V303" s="42"/>
      <c r="W303" s="40"/>
      <c r="X303" s="38"/>
      <c r="Y303" s="38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38"/>
      <c r="AN303" s="38"/>
      <c r="AO303" s="38"/>
      <c r="AP303" s="38"/>
      <c r="AQ303" s="38"/>
      <c r="AR303" s="20"/>
      <c r="AS303" s="20"/>
      <c r="AT303" s="20"/>
      <c r="AU303" s="20"/>
      <c r="AV303" s="38"/>
      <c r="AW303" s="38"/>
      <c r="AX303" s="38"/>
      <c r="AY303" s="38"/>
      <c r="AZ303" s="38"/>
    </row>
    <row r="304" ht="21.0" customHeight="1">
      <c r="A304" s="38"/>
      <c r="B304" s="39"/>
      <c r="C304" s="38"/>
      <c r="D304" s="40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0"/>
      <c r="V304" s="42"/>
      <c r="W304" s="40"/>
      <c r="X304" s="38"/>
      <c r="Y304" s="38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38"/>
      <c r="AN304" s="38"/>
      <c r="AO304" s="38"/>
      <c r="AP304" s="38"/>
      <c r="AQ304" s="38"/>
      <c r="AR304" s="20"/>
      <c r="AS304" s="20"/>
      <c r="AT304" s="20"/>
      <c r="AU304" s="20"/>
      <c r="AV304" s="38"/>
      <c r="AW304" s="38"/>
      <c r="AX304" s="38"/>
      <c r="AY304" s="38"/>
      <c r="AZ304" s="38"/>
    </row>
    <row r="305" ht="21.0" customHeight="1">
      <c r="A305" s="38"/>
      <c r="B305" s="39"/>
      <c r="C305" s="38"/>
      <c r="D305" s="40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0"/>
      <c r="V305" s="42"/>
      <c r="W305" s="40"/>
      <c r="X305" s="38"/>
      <c r="Y305" s="38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38"/>
      <c r="AN305" s="38"/>
      <c r="AO305" s="38"/>
      <c r="AP305" s="38"/>
      <c r="AQ305" s="38"/>
      <c r="AR305" s="20"/>
      <c r="AS305" s="20"/>
      <c r="AT305" s="20"/>
      <c r="AU305" s="20"/>
      <c r="AV305" s="38"/>
      <c r="AW305" s="38"/>
      <c r="AX305" s="38"/>
      <c r="AY305" s="38"/>
      <c r="AZ305" s="38"/>
    </row>
    <row r="306" ht="21.0" customHeight="1">
      <c r="A306" s="38"/>
      <c r="B306" s="39"/>
      <c r="C306" s="38"/>
      <c r="D306" s="40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0"/>
      <c r="V306" s="42"/>
      <c r="W306" s="40"/>
      <c r="X306" s="38"/>
      <c r="Y306" s="38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38"/>
      <c r="AN306" s="38"/>
      <c r="AO306" s="38"/>
      <c r="AP306" s="38"/>
      <c r="AQ306" s="38"/>
      <c r="AR306" s="20"/>
      <c r="AS306" s="20"/>
      <c r="AT306" s="20"/>
      <c r="AU306" s="20"/>
      <c r="AV306" s="38"/>
      <c r="AW306" s="38"/>
      <c r="AX306" s="38"/>
      <c r="AY306" s="38"/>
      <c r="AZ306" s="38"/>
    </row>
    <row r="307" ht="21.0" customHeight="1">
      <c r="A307" s="38"/>
      <c r="B307" s="39"/>
      <c r="C307" s="38"/>
      <c r="D307" s="40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0"/>
      <c r="V307" s="42"/>
      <c r="W307" s="40"/>
      <c r="X307" s="38"/>
      <c r="Y307" s="38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38"/>
      <c r="AN307" s="38"/>
      <c r="AO307" s="38"/>
      <c r="AP307" s="38"/>
      <c r="AQ307" s="38"/>
      <c r="AR307" s="20"/>
      <c r="AS307" s="20"/>
      <c r="AT307" s="20"/>
      <c r="AU307" s="20"/>
      <c r="AV307" s="38"/>
      <c r="AW307" s="38"/>
      <c r="AX307" s="38"/>
      <c r="AY307" s="38"/>
      <c r="AZ307" s="38"/>
    </row>
    <row r="308" ht="21.0" customHeight="1">
      <c r="A308" s="38"/>
      <c r="B308" s="39"/>
      <c r="C308" s="38"/>
      <c r="D308" s="40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0"/>
      <c r="V308" s="42"/>
      <c r="W308" s="40"/>
      <c r="X308" s="38"/>
      <c r="Y308" s="38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38"/>
      <c r="AN308" s="38"/>
      <c r="AO308" s="38"/>
      <c r="AP308" s="38"/>
      <c r="AQ308" s="38"/>
      <c r="AR308" s="20"/>
      <c r="AS308" s="20"/>
      <c r="AT308" s="20"/>
      <c r="AU308" s="20"/>
      <c r="AV308" s="38"/>
      <c r="AW308" s="38"/>
      <c r="AX308" s="38"/>
      <c r="AY308" s="38"/>
      <c r="AZ308" s="38"/>
    </row>
    <row r="309" ht="21.0" customHeight="1">
      <c r="A309" s="38"/>
      <c r="B309" s="39"/>
      <c r="C309" s="38"/>
      <c r="D309" s="40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0"/>
      <c r="V309" s="42"/>
      <c r="W309" s="40"/>
      <c r="X309" s="38"/>
      <c r="Y309" s="38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38"/>
      <c r="AN309" s="38"/>
      <c r="AO309" s="38"/>
      <c r="AP309" s="38"/>
      <c r="AQ309" s="38"/>
      <c r="AR309" s="20"/>
      <c r="AS309" s="20"/>
      <c r="AT309" s="20"/>
      <c r="AU309" s="20"/>
      <c r="AV309" s="38"/>
      <c r="AW309" s="38"/>
      <c r="AX309" s="38"/>
      <c r="AY309" s="38"/>
      <c r="AZ309" s="38"/>
    </row>
    <row r="310" ht="21.0" customHeight="1">
      <c r="A310" s="38"/>
      <c r="B310" s="39"/>
      <c r="C310" s="38"/>
      <c r="D310" s="40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0"/>
      <c r="V310" s="42"/>
      <c r="W310" s="40"/>
      <c r="X310" s="38"/>
      <c r="Y310" s="38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38"/>
      <c r="AN310" s="38"/>
      <c r="AO310" s="38"/>
      <c r="AP310" s="38"/>
      <c r="AQ310" s="38"/>
      <c r="AR310" s="20"/>
      <c r="AS310" s="20"/>
      <c r="AT310" s="20"/>
      <c r="AU310" s="20"/>
      <c r="AV310" s="38"/>
      <c r="AW310" s="38"/>
      <c r="AX310" s="38"/>
      <c r="AY310" s="38"/>
      <c r="AZ310" s="38"/>
    </row>
    <row r="311" ht="21.0" customHeight="1">
      <c r="A311" s="38"/>
      <c r="B311" s="39"/>
      <c r="C311" s="38"/>
      <c r="D311" s="40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0"/>
      <c r="V311" s="42"/>
      <c r="W311" s="40"/>
      <c r="X311" s="38"/>
      <c r="Y311" s="38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38"/>
      <c r="AN311" s="38"/>
      <c r="AO311" s="38"/>
      <c r="AP311" s="38"/>
      <c r="AQ311" s="38"/>
      <c r="AR311" s="20"/>
      <c r="AS311" s="20"/>
      <c r="AT311" s="20"/>
      <c r="AU311" s="20"/>
      <c r="AV311" s="38"/>
      <c r="AW311" s="38"/>
      <c r="AX311" s="38"/>
      <c r="AY311" s="38"/>
      <c r="AZ311" s="38"/>
    </row>
    <row r="312" ht="21.0" customHeight="1">
      <c r="A312" s="38"/>
      <c r="B312" s="39"/>
      <c r="C312" s="38"/>
      <c r="D312" s="40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0"/>
      <c r="V312" s="42"/>
      <c r="W312" s="40"/>
      <c r="X312" s="38"/>
      <c r="Y312" s="38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38"/>
      <c r="AN312" s="38"/>
      <c r="AO312" s="38"/>
      <c r="AP312" s="38"/>
      <c r="AQ312" s="38"/>
      <c r="AR312" s="20"/>
      <c r="AS312" s="20"/>
      <c r="AT312" s="20"/>
      <c r="AU312" s="20"/>
      <c r="AV312" s="38"/>
      <c r="AW312" s="38"/>
      <c r="AX312" s="38"/>
      <c r="AY312" s="38"/>
      <c r="AZ312" s="38"/>
    </row>
    <row r="313" ht="21.0" customHeight="1">
      <c r="A313" s="38"/>
      <c r="B313" s="39"/>
      <c r="C313" s="38"/>
      <c r="D313" s="40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0"/>
      <c r="V313" s="42"/>
      <c r="W313" s="40"/>
      <c r="X313" s="38"/>
      <c r="Y313" s="38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38"/>
      <c r="AN313" s="38"/>
      <c r="AO313" s="38"/>
      <c r="AP313" s="38"/>
      <c r="AQ313" s="38"/>
      <c r="AR313" s="20"/>
      <c r="AS313" s="20"/>
      <c r="AT313" s="20"/>
      <c r="AU313" s="20"/>
      <c r="AV313" s="38"/>
      <c r="AW313" s="38"/>
      <c r="AX313" s="38"/>
      <c r="AY313" s="38"/>
      <c r="AZ313" s="38"/>
    </row>
    <row r="314" ht="21.0" customHeight="1">
      <c r="A314" s="38"/>
      <c r="B314" s="39"/>
      <c r="C314" s="38"/>
      <c r="D314" s="40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0"/>
      <c r="V314" s="42"/>
      <c r="W314" s="40"/>
      <c r="X314" s="38"/>
      <c r="Y314" s="38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38"/>
      <c r="AN314" s="38"/>
      <c r="AO314" s="38"/>
      <c r="AP314" s="38"/>
      <c r="AQ314" s="38"/>
      <c r="AR314" s="20"/>
      <c r="AS314" s="20"/>
      <c r="AT314" s="20"/>
      <c r="AU314" s="20"/>
      <c r="AV314" s="38"/>
      <c r="AW314" s="38"/>
      <c r="AX314" s="38"/>
      <c r="AY314" s="38"/>
      <c r="AZ314" s="38"/>
    </row>
    <row r="315" ht="21.0" customHeight="1">
      <c r="A315" s="38"/>
      <c r="B315" s="39"/>
      <c r="C315" s="38"/>
      <c r="D315" s="40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0"/>
      <c r="V315" s="42"/>
      <c r="W315" s="40"/>
      <c r="X315" s="38"/>
      <c r="Y315" s="38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38"/>
      <c r="AN315" s="38"/>
      <c r="AO315" s="38"/>
      <c r="AP315" s="38"/>
      <c r="AQ315" s="38"/>
      <c r="AR315" s="20"/>
      <c r="AS315" s="20"/>
      <c r="AT315" s="20"/>
      <c r="AU315" s="20"/>
      <c r="AV315" s="38"/>
      <c r="AW315" s="38"/>
      <c r="AX315" s="38"/>
      <c r="AY315" s="38"/>
      <c r="AZ315" s="38"/>
    </row>
    <row r="316" ht="21.0" customHeight="1">
      <c r="A316" s="38"/>
      <c r="B316" s="39"/>
      <c r="C316" s="38"/>
      <c r="D316" s="40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0"/>
      <c r="V316" s="42"/>
      <c r="W316" s="40"/>
      <c r="X316" s="38"/>
      <c r="Y316" s="38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38"/>
      <c r="AN316" s="38"/>
      <c r="AO316" s="38"/>
      <c r="AP316" s="38"/>
      <c r="AQ316" s="38"/>
      <c r="AR316" s="20"/>
      <c r="AS316" s="20"/>
      <c r="AT316" s="20"/>
      <c r="AU316" s="20"/>
      <c r="AV316" s="38"/>
      <c r="AW316" s="38"/>
      <c r="AX316" s="38"/>
      <c r="AY316" s="38"/>
      <c r="AZ316" s="38"/>
    </row>
    <row r="317" ht="21.0" customHeight="1">
      <c r="A317" s="38"/>
      <c r="B317" s="39"/>
      <c r="C317" s="38"/>
      <c r="D317" s="40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0"/>
      <c r="V317" s="42"/>
      <c r="W317" s="40"/>
      <c r="X317" s="38"/>
      <c r="Y317" s="38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38"/>
      <c r="AN317" s="38"/>
      <c r="AO317" s="38"/>
      <c r="AP317" s="38"/>
      <c r="AQ317" s="38"/>
      <c r="AR317" s="20"/>
      <c r="AS317" s="20"/>
      <c r="AT317" s="20"/>
      <c r="AU317" s="20"/>
      <c r="AV317" s="38"/>
      <c r="AW317" s="38"/>
      <c r="AX317" s="38"/>
      <c r="AY317" s="38"/>
      <c r="AZ317" s="38"/>
    </row>
    <row r="318" ht="21.0" customHeight="1">
      <c r="A318" s="38"/>
      <c r="B318" s="39"/>
      <c r="C318" s="38"/>
      <c r="D318" s="40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0"/>
      <c r="V318" s="42"/>
      <c r="W318" s="40"/>
      <c r="X318" s="38"/>
      <c r="Y318" s="38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38"/>
      <c r="AN318" s="38"/>
      <c r="AO318" s="38"/>
      <c r="AP318" s="38"/>
      <c r="AQ318" s="38"/>
      <c r="AR318" s="20"/>
      <c r="AS318" s="20"/>
      <c r="AT318" s="20"/>
      <c r="AU318" s="20"/>
      <c r="AV318" s="38"/>
      <c r="AW318" s="38"/>
      <c r="AX318" s="38"/>
      <c r="AY318" s="38"/>
      <c r="AZ318" s="38"/>
    </row>
    <row r="319" ht="21.0" customHeight="1">
      <c r="A319" s="38"/>
      <c r="B319" s="39"/>
      <c r="C319" s="38"/>
      <c r="D319" s="40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0"/>
      <c r="V319" s="42"/>
      <c r="W319" s="40"/>
      <c r="X319" s="38"/>
      <c r="Y319" s="38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38"/>
      <c r="AN319" s="38"/>
      <c r="AO319" s="38"/>
      <c r="AP319" s="38"/>
      <c r="AQ319" s="38"/>
      <c r="AR319" s="20"/>
      <c r="AS319" s="20"/>
      <c r="AT319" s="20"/>
      <c r="AU319" s="20"/>
      <c r="AV319" s="38"/>
      <c r="AW319" s="38"/>
      <c r="AX319" s="38"/>
      <c r="AY319" s="38"/>
      <c r="AZ319" s="38"/>
    </row>
    <row r="320" ht="21.0" customHeight="1">
      <c r="A320" s="38"/>
      <c r="B320" s="39"/>
      <c r="C320" s="38"/>
      <c r="D320" s="40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0"/>
      <c r="V320" s="42"/>
      <c r="W320" s="40"/>
      <c r="X320" s="38"/>
      <c r="Y320" s="38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38"/>
      <c r="AN320" s="38"/>
      <c r="AO320" s="38"/>
      <c r="AP320" s="38"/>
      <c r="AQ320" s="38"/>
      <c r="AR320" s="20"/>
      <c r="AS320" s="20"/>
      <c r="AT320" s="20"/>
      <c r="AU320" s="20"/>
      <c r="AV320" s="38"/>
      <c r="AW320" s="38"/>
      <c r="AX320" s="38"/>
      <c r="AY320" s="38"/>
      <c r="AZ320" s="38"/>
    </row>
    <row r="321" ht="21.0" customHeight="1">
      <c r="A321" s="38"/>
      <c r="B321" s="39"/>
      <c r="C321" s="38"/>
      <c r="D321" s="40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0"/>
      <c r="V321" s="42"/>
      <c r="W321" s="40"/>
      <c r="X321" s="38"/>
      <c r="Y321" s="38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38"/>
      <c r="AN321" s="38"/>
      <c r="AO321" s="38"/>
      <c r="AP321" s="38"/>
      <c r="AQ321" s="38"/>
      <c r="AR321" s="20"/>
      <c r="AS321" s="20"/>
      <c r="AT321" s="20"/>
      <c r="AU321" s="20"/>
      <c r="AV321" s="38"/>
      <c r="AW321" s="38"/>
      <c r="AX321" s="38"/>
      <c r="AY321" s="38"/>
      <c r="AZ321" s="38"/>
    </row>
    <row r="322" ht="21.0" customHeight="1">
      <c r="A322" s="38"/>
      <c r="B322" s="39"/>
      <c r="C322" s="38"/>
      <c r="D322" s="40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0"/>
      <c r="V322" s="42"/>
      <c r="W322" s="40"/>
      <c r="X322" s="38"/>
      <c r="Y322" s="38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38"/>
      <c r="AN322" s="38"/>
      <c r="AO322" s="38"/>
      <c r="AP322" s="38"/>
      <c r="AQ322" s="38"/>
      <c r="AR322" s="20"/>
      <c r="AS322" s="20"/>
      <c r="AT322" s="20"/>
      <c r="AU322" s="20"/>
      <c r="AV322" s="38"/>
      <c r="AW322" s="38"/>
      <c r="AX322" s="38"/>
      <c r="AY322" s="38"/>
      <c r="AZ322" s="38"/>
    </row>
    <row r="323" ht="21.0" customHeight="1">
      <c r="A323" s="38"/>
      <c r="B323" s="39"/>
      <c r="C323" s="38"/>
      <c r="D323" s="40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0"/>
      <c r="V323" s="42"/>
      <c r="W323" s="40"/>
      <c r="X323" s="38"/>
      <c r="Y323" s="38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38"/>
      <c r="AN323" s="38"/>
      <c r="AO323" s="38"/>
      <c r="AP323" s="38"/>
      <c r="AQ323" s="38"/>
      <c r="AR323" s="20"/>
      <c r="AS323" s="20"/>
      <c r="AT323" s="20"/>
      <c r="AU323" s="20"/>
      <c r="AV323" s="38"/>
      <c r="AW323" s="38"/>
      <c r="AX323" s="38"/>
      <c r="AY323" s="38"/>
      <c r="AZ323" s="38"/>
    </row>
    <row r="324" ht="21.0" customHeight="1">
      <c r="A324" s="38"/>
      <c r="B324" s="39"/>
      <c r="C324" s="38"/>
      <c r="D324" s="40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0"/>
      <c r="V324" s="42"/>
      <c r="W324" s="40"/>
      <c r="X324" s="38"/>
      <c r="Y324" s="38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38"/>
      <c r="AN324" s="38"/>
      <c r="AO324" s="38"/>
      <c r="AP324" s="38"/>
      <c r="AQ324" s="38"/>
      <c r="AR324" s="20"/>
      <c r="AS324" s="20"/>
      <c r="AT324" s="20"/>
      <c r="AU324" s="20"/>
      <c r="AV324" s="38"/>
      <c r="AW324" s="38"/>
      <c r="AX324" s="38"/>
      <c r="AY324" s="38"/>
      <c r="AZ324" s="38"/>
    </row>
    <row r="325" ht="21.0" customHeight="1">
      <c r="A325" s="38"/>
      <c r="B325" s="39"/>
      <c r="C325" s="38"/>
      <c r="D325" s="40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0"/>
      <c r="V325" s="42"/>
      <c r="W325" s="40"/>
      <c r="X325" s="38"/>
      <c r="Y325" s="38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38"/>
      <c r="AN325" s="38"/>
      <c r="AO325" s="38"/>
      <c r="AP325" s="38"/>
      <c r="AQ325" s="38"/>
      <c r="AR325" s="20"/>
      <c r="AS325" s="20"/>
      <c r="AT325" s="20"/>
      <c r="AU325" s="20"/>
      <c r="AV325" s="38"/>
      <c r="AW325" s="38"/>
      <c r="AX325" s="38"/>
      <c r="AY325" s="38"/>
      <c r="AZ325" s="38"/>
    </row>
    <row r="326" ht="21.0" customHeight="1">
      <c r="A326" s="38"/>
      <c r="B326" s="39"/>
      <c r="C326" s="38"/>
      <c r="D326" s="40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0"/>
      <c r="V326" s="42"/>
      <c r="W326" s="40"/>
      <c r="X326" s="38"/>
      <c r="Y326" s="38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38"/>
      <c r="AN326" s="38"/>
      <c r="AO326" s="38"/>
      <c r="AP326" s="38"/>
      <c r="AQ326" s="38"/>
      <c r="AR326" s="20"/>
      <c r="AS326" s="20"/>
      <c r="AT326" s="20"/>
      <c r="AU326" s="20"/>
      <c r="AV326" s="38"/>
      <c r="AW326" s="38"/>
      <c r="AX326" s="38"/>
      <c r="AY326" s="38"/>
      <c r="AZ326" s="38"/>
    </row>
    <row r="327" ht="21.0" customHeight="1">
      <c r="A327" s="38"/>
      <c r="B327" s="39"/>
      <c r="C327" s="38"/>
      <c r="D327" s="40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0"/>
      <c r="V327" s="42"/>
      <c r="W327" s="40"/>
      <c r="X327" s="38"/>
      <c r="Y327" s="38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38"/>
      <c r="AN327" s="38"/>
      <c r="AO327" s="38"/>
      <c r="AP327" s="38"/>
      <c r="AQ327" s="38"/>
      <c r="AR327" s="20"/>
      <c r="AS327" s="20"/>
      <c r="AT327" s="20"/>
      <c r="AU327" s="20"/>
      <c r="AV327" s="38"/>
      <c r="AW327" s="38"/>
      <c r="AX327" s="38"/>
      <c r="AY327" s="38"/>
      <c r="AZ327" s="38"/>
    </row>
    <row r="328" ht="21.0" customHeight="1">
      <c r="A328" s="38"/>
      <c r="B328" s="39"/>
      <c r="C328" s="38"/>
      <c r="D328" s="40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0"/>
      <c r="V328" s="42"/>
      <c r="W328" s="40"/>
      <c r="X328" s="38"/>
      <c r="Y328" s="38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38"/>
      <c r="AN328" s="38"/>
      <c r="AO328" s="38"/>
      <c r="AP328" s="38"/>
      <c r="AQ328" s="38"/>
      <c r="AR328" s="20"/>
      <c r="AS328" s="20"/>
      <c r="AT328" s="20"/>
      <c r="AU328" s="20"/>
      <c r="AV328" s="38"/>
      <c r="AW328" s="38"/>
      <c r="AX328" s="38"/>
      <c r="AY328" s="38"/>
      <c r="AZ328" s="38"/>
    </row>
    <row r="329" ht="21.0" customHeight="1">
      <c r="A329" s="38"/>
      <c r="B329" s="39"/>
      <c r="C329" s="38"/>
      <c r="D329" s="40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0"/>
      <c r="V329" s="42"/>
      <c r="W329" s="40"/>
      <c r="X329" s="38"/>
      <c r="Y329" s="38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38"/>
      <c r="AN329" s="38"/>
      <c r="AO329" s="38"/>
      <c r="AP329" s="38"/>
      <c r="AQ329" s="38"/>
      <c r="AR329" s="20"/>
      <c r="AS329" s="20"/>
      <c r="AT329" s="20"/>
      <c r="AU329" s="20"/>
      <c r="AV329" s="38"/>
      <c r="AW329" s="38"/>
      <c r="AX329" s="38"/>
      <c r="AY329" s="38"/>
      <c r="AZ329" s="38"/>
    </row>
    <row r="330" ht="21.0" customHeight="1">
      <c r="A330" s="38"/>
      <c r="B330" s="39"/>
      <c r="C330" s="38"/>
      <c r="D330" s="40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0"/>
      <c r="V330" s="42"/>
      <c r="W330" s="40"/>
      <c r="X330" s="38"/>
      <c r="Y330" s="38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38"/>
      <c r="AN330" s="38"/>
      <c r="AO330" s="38"/>
      <c r="AP330" s="38"/>
      <c r="AQ330" s="38"/>
      <c r="AR330" s="20"/>
      <c r="AS330" s="20"/>
      <c r="AT330" s="20"/>
      <c r="AU330" s="20"/>
      <c r="AV330" s="38"/>
      <c r="AW330" s="38"/>
      <c r="AX330" s="38"/>
      <c r="AY330" s="38"/>
      <c r="AZ330" s="38"/>
    </row>
    <row r="331" ht="21.0" customHeight="1">
      <c r="A331" s="38"/>
      <c r="B331" s="39"/>
      <c r="C331" s="38"/>
      <c r="D331" s="40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0"/>
      <c r="V331" s="42"/>
      <c r="W331" s="40"/>
      <c r="X331" s="38"/>
      <c r="Y331" s="38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38"/>
      <c r="AN331" s="38"/>
      <c r="AO331" s="38"/>
      <c r="AP331" s="38"/>
      <c r="AQ331" s="38"/>
      <c r="AR331" s="20"/>
      <c r="AS331" s="20"/>
      <c r="AT331" s="20"/>
      <c r="AU331" s="20"/>
      <c r="AV331" s="38"/>
      <c r="AW331" s="38"/>
      <c r="AX331" s="38"/>
      <c r="AY331" s="38"/>
      <c r="AZ331" s="38"/>
    </row>
    <row r="332" ht="21.0" customHeight="1">
      <c r="A332" s="38"/>
      <c r="B332" s="39"/>
      <c r="C332" s="38"/>
      <c r="D332" s="40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0"/>
      <c r="V332" s="42"/>
      <c r="W332" s="40"/>
      <c r="X332" s="38"/>
      <c r="Y332" s="38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38"/>
      <c r="AN332" s="38"/>
      <c r="AO332" s="38"/>
      <c r="AP332" s="38"/>
      <c r="AQ332" s="38"/>
      <c r="AR332" s="20"/>
      <c r="AS332" s="20"/>
      <c r="AT332" s="20"/>
      <c r="AU332" s="20"/>
      <c r="AV332" s="38"/>
      <c r="AW332" s="38"/>
      <c r="AX332" s="38"/>
      <c r="AY332" s="38"/>
      <c r="AZ332" s="38"/>
    </row>
    <row r="333" ht="21.0" customHeight="1">
      <c r="A333" s="38"/>
      <c r="B333" s="39"/>
      <c r="C333" s="38"/>
      <c r="D333" s="40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0"/>
      <c r="V333" s="42"/>
      <c r="W333" s="40"/>
      <c r="X333" s="38"/>
      <c r="Y333" s="38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38"/>
      <c r="AN333" s="38"/>
      <c r="AO333" s="38"/>
      <c r="AP333" s="38"/>
      <c r="AQ333" s="38"/>
      <c r="AR333" s="20"/>
      <c r="AS333" s="20"/>
      <c r="AT333" s="20"/>
      <c r="AU333" s="20"/>
      <c r="AV333" s="38"/>
      <c r="AW333" s="38"/>
      <c r="AX333" s="38"/>
      <c r="AY333" s="38"/>
      <c r="AZ333" s="38"/>
    </row>
    <row r="334" ht="21.0" customHeight="1">
      <c r="A334" s="38"/>
      <c r="B334" s="39"/>
      <c r="C334" s="38"/>
      <c r="D334" s="40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0"/>
      <c r="V334" s="42"/>
      <c r="W334" s="40"/>
      <c r="X334" s="38"/>
      <c r="Y334" s="38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38"/>
      <c r="AN334" s="38"/>
      <c r="AO334" s="38"/>
      <c r="AP334" s="38"/>
      <c r="AQ334" s="38"/>
      <c r="AR334" s="20"/>
      <c r="AS334" s="20"/>
      <c r="AT334" s="20"/>
      <c r="AU334" s="20"/>
      <c r="AV334" s="38"/>
      <c r="AW334" s="38"/>
      <c r="AX334" s="38"/>
      <c r="AY334" s="38"/>
      <c r="AZ334" s="38"/>
    </row>
    <row r="335" ht="21.0" customHeight="1">
      <c r="A335" s="38"/>
      <c r="B335" s="39"/>
      <c r="C335" s="38"/>
      <c r="D335" s="40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0"/>
      <c r="V335" s="42"/>
      <c r="W335" s="40"/>
      <c r="X335" s="38"/>
      <c r="Y335" s="38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38"/>
      <c r="AN335" s="38"/>
      <c r="AO335" s="38"/>
      <c r="AP335" s="38"/>
      <c r="AQ335" s="38"/>
      <c r="AR335" s="20"/>
      <c r="AS335" s="20"/>
      <c r="AT335" s="20"/>
      <c r="AU335" s="20"/>
      <c r="AV335" s="38"/>
      <c r="AW335" s="38"/>
      <c r="AX335" s="38"/>
      <c r="AY335" s="38"/>
      <c r="AZ335" s="38"/>
    </row>
    <row r="336" ht="21.0" customHeight="1">
      <c r="A336" s="38"/>
      <c r="B336" s="39"/>
      <c r="C336" s="38"/>
      <c r="D336" s="40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0"/>
      <c r="V336" s="42"/>
      <c r="W336" s="40"/>
      <c r="X336" s="38"/>
      <c r="Y336" s="38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38"/>
      <c r="AN336" s="38"/>
      <c r="AO336" s="38"/>
      <c r="AP336" s="38"/>
      <c r="AQ336" s="38"/>
      <c r="AR336" s="20"/>
      <c r="AS336" s="20"/>
      <c r="AT336" s="20"/>
      <c r="AU336" s="20"/>
      <c r="AV336" s="38"/>
      <c r="AW336" s="38"/>
      <c r="AX336" s="38"/>
      <c r="AY336" s="38"/>
      <c r="AZ336" s="38"/>
    </row>
    <row r="337" ht="21.0" customHeight="1">
      <c r="A337" s="38"/>
      <c r="B337" s="39"/>
      <c r="C337" s="38"/>
      <c r="D337" s="40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0"/>
      <c r="V337" s="42"/>
      <c r="W337" s="40"/>
      <c r="X337" s="38"/>
      <c r="Y337" s="38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38"/>
      <c r="AN337" s="38"/>
      <c r="AO337" s="38"/>
      <c r="AP337" s="38"/>
      <c r="AQ337" s="38"/>
      <c r="AR337" s="20"/>
      <c r="AS337" s="20"/>
      <c r="AT337" s="20"/>
      <c r="AU337" s="20"/>
      <c r="AV337" s="38"/>
      <c r="AW337" s="38"/>
      <c r="AX337" s="38"/>
      <c r="AY337" s="38"/>
      <c r="AZ337" s="38"/>
    </row>
    <row r="338" ht="21.0" customHeight="1">
      <c r="A338" s="38"/>
      <c r="B338" s="39"/>
      <c r="C338" s="38"/>
      <c r="D338" s="40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0"/>
      <c r="V338" s="42"/>
      <c r="W338" s="40"/>
      <c r="X338" s="38"/>
      <c r="Y338" s="38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38"/>
      <c r="AN338" s="38"/>
      <c r="AO338" s="38"/>
      <c r="AP338" s="38"/>
      <c r="AQ338" s="38"/>
      <c r="AR338" s="20"/>
      <c r="AS338" s="20"/>
      <c r="AT338" s="20"/>
      <c r="AU338" s="20"/>
      <c r="AV338" s="38"/>
      <c r="AW338" s="38"/>
      <c r="AX338" s="38"/>
      <c r="AY338" s="38"/>
      <c r="AZ338" s="38"/>
    </row>
    <row r="339" ht="21.0" customHeight="1">
      <c r="A339" s="38"/>
      <c r="B339" s="39"/>
      <c r="C339" s="38"/>
      <c r="D339" s="40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0"/>
      <c r="V339" s="42"/>
      <c r="W339" s="40"/>
      <c r="X339" s="38"/>
      <c r="Y339" s="38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38"/>
      <c r="AN339" s="38"/>
      <c r="AO339" s="38"/>
      <c r="AP339" s="38"/>
      <c r="AQ339" s="38"/>
      <c r="AR339" s="20"/>
      <c r="AS339" s="20"/>
      <c r="AT339" s="20"/>
      <c r="AU339" s="20"/>
      <c r="AV339" s="38"/>
      <c r="AW339" s="38"/>
      <c r="AX339" s="38"/>
      <c r="AY339" s="38"/>
      <c r="AZ339" s="38"/>
    </row>
    <row r="340" ht="21.0" customHeight="1">
      <c r="A340" s="38"/>
      <c r="B340" s="39"/>
      <c r="C340" s="38"/>
      <c r="D340" s="40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0"/>
      <c r="V340" s="42"/>
      <c r="W340" s="40"/>
      <c r="X340" s="38"/>
      <c r="Y340" s="38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38"/>
      <c r="AN340" s="38"/>
      <c r="AO340" s="38"/>
      <c r="AP340" s="38"/>
      <c r="AQ340" s="38"/>
      <c r="AR340" s="20"/>
      <c r="AS340" s="20"/>
      <c r="AT340" s="20"/>
      <c r="AU340" s="20"/>
      <c r="AV340" s="38"/>
      <c r="AW340" s="38"/>
      <c r="AX340" s="38"/>
      <c r="AY340" s="38"/>
      <c r="AZ340" s="38"/>
    </row>
    <row r="341" ht="21.0" customHeight="1">
      <c r="A341" s="38"/>
      <c r="B341" s="39"/>
      <c r="C341" s="38"/>
      <c r="D341" s="40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0"/>
      <c r="V341" s="42"/>
      <c r="W341" s="40"/>
      <c r="X341" s="38"/>
      <c r="Y341" s="38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38"/>
      <c r="AN341" s="38"/>
      <c r="AO341" s="38"/>
      <c r="AP341" s="38"/>
      <c r="AQ341" s="38"/>
      <c r="AR341" s="20"/>
      <c r="AS341" s="20"/>
      <c r="AT341" s="20"/>
      <c r="AU341" s="20"/>
      <c r="AV341" s="38"/>
      <c r="AW341" s="38"/>
      <c r="AX341" s="38"/>
      <c r="AY341" s="38"/>
      <c r="AZ341" s="38"/>
    </row>
    <row r="342" ht="21.0" customHeight="1">
      <c r="A342" s="38"/>
      <c r="B342" s="39"/>
      <c r="C342" s="38"/>
      <c r="D342" s="40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0"/>
      <c r="V342" s="42"/>
      <c r="W342" s="40"/>
      <c r="X342" s="38"/>
      <c r="Y342" s="38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38"/>
      <c r="AN342" s="38"/>
      <c r="AO342" s="38"/>
      <c r="AP342" s="38"/>
      <c r="AQ342" s="38"/>
      <c r="AR342" s="20"/>
      <c r="AS342" s="20"/>
      <c r="AT342" s="20"/>
      <c r="AU342" s="20"/>
      <c r="AV342" s="38"/>
      <c r="AW342" s="38"/>
      <c r="AX342" s="38"/>
      <c r="AY342" s="38"/>
      <c r="AZ342" s="38"/>
    </row>
    <row r="343" ht="21.0" customHeight="1">
      <c r="A343" s="38"/>
      <c r="B343" s="39"/>
      <c r="C343" s="38"/>
      <c r="D343" s="40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0"/>
      <c r="V343" s="42"/>
      <c r="W343" s="40"/>
      <c r="X343" s="38"/>
      <c r="Y343" s="38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38"/>
      <c r="AN343" s="38"/>
      <c r="AO343" s="38"/>
      <c r="AP343" s="38"/>
      <c r="AQ343" s="38"/>
      <c r="AR343" s="20"/>
      <c r="AS343" s="20"/>
      <c r="AT343" s="20"/>
      <c r="AU343" s="20"/>
      <c r="AV343" s="38"/>
      <c r="AW343" s="38"/>
      <c r="AX343" s="38"/>
      <c r="AY343" s="38"/>
      <c r="AZ343" s="38"/>
    </row>
    <row r="344" ht="21.0" customHeight="1">
      <c r="A344" s="38"/>
      <c r="B344" s="39"/>
      <c r="C344" s="38"/>
      <c r="D344" s="40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0"/>
      <c r="V344" s="42"/>
      <c r="W344" s="40"/>
      <c r="X344" s="38"/>
      <c r="Y344" s="38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38"/>
      <c r="AN344" s="38"/>
      <c r="AO344" s="38"/>
      <c r="AP344" s="38"/>
      <c r="AQ344" s="38"/>
      <c r="AR344" s="20"/>
      <c r="AS344" s="20"/>
      <c r="AT344" s="20"/>
      <c r="AU344" s="20"/>
      <c r="AV344" s="38"/>
      <c r="AW344" s="38"/>
      <c r="AX344" s="38"/>
      <c r="AY344" s="38"/>
      <c r="AZ344" s="38"/>
    </row>
    <row r="345" ht="21.0" customHeight="1">
      <c r="A345" s="38"/>
      <c r="B345" s="39"/>
      <c r="C345" s="38"/>
      <c r="D345" s="40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0"/>
      <c r="V345" s="42"/>
      <c r="W345" s="40"/>
      <c r="X345" s="38"/>
      <c r="Y345" s="38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38"/>
      <c r="AN345" s="38"/>
      <c r="AO345" s="38"/>
      <c r="AP345" s="38"/>
      <c r="AQ345" s="38"/>
      <c r="AR345" s="20"/>
      <c r="AS345" s="20"/>
      <c r="AT345" s="20"/>
      <c r="AU345" s="20"/>
      <c r="AV345" s="38"/>
      <c r="AW345" s="38"/>
      <c r="AX345" s="38"/>
      <c r="AY345" s="38"/>
      <c r="AZ345" s="38"/>
    </row>
    <row r="346" ht="21.0" customHeight="1">
      <c r="A346" s="38"/>
      <c r="B346" s="39"/>
      <c r="C346" s="38"/>
      <c r="D346" s="40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0"/>
      <c r="V346" s="42"/>
      <c r="W346" s="40"/>
      <c r="X346" s="38"/>
      <c r="Y346" s="38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38"/>
      <c r="AN346" s="38"/>
      <c r="AO346" s="38"/>
      <c r="AP346" s="38"/>
      <c r="AQ346" s="38"/>
      <c r="AR346" s="20"/>
      <c r="AS346" s="20"/>
      <c r="AT346" s="20"/>
      <c r="AU346" s="20"/>
      <c r="AV346" s="38"/>
      <c r="AW346" s="38"/>
      <c r="AX346" s="38"/>
      <c r="AY346" s="38"/>
      <c r="AZ346" s="38"/>
    </row>
    <row r="347" ht="21.0" customHeight="1">
      <c r="A347" s="38"/>
      <c r="B347" s="39"/>
      <c r="C347" s="38"/>
      <c r="D347" s="40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0"/>
      <c r="V347" s="42"/>
      <c r="W347" s="40"/>
      <c r="X347" s="38"/>
      <c r="Y347" s="38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38"/>
      <c r="AN347" s="38"/>
      <c r="AO347" s="38"/>
      <c r="AP347" s="38"/>
      <c r="AQ347" s="38"/>
      <c r="AR347" s="20"/>
      <c r="AS347" s="20"/>
      <c r="AT347" s="20"/>
      <c r="AU347" s="20"/>
      <c r="AV347" s="38"/>
      <c r="AW347" s="38"/>
      <c r="AX347" s="38"/>
      <c r="AY347" s="38"/>
      <c r="AZ347" s="38"/>
    </row>
    <row r="348" ht="21.0" customHeight="1">
      <c r="A348" s="38"/>
      <c r="B348" s="39"/>
      <c r="C348" s="38"/>
      <c r="D348" s="40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0"/>
      <c r="V348" s="42"/>
      <c r="W348" s="40"/>
      <c r="X348" s="38"/>
      <c r="Y348" s="38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38"/>
      <c r="AN348" s="38"/>
      <c r="AO348" s="38"/>
      <c r="AP348" s="38"/>
      <c r="AQ348" s="38"/>
      <c r="AR348" s="20"/>
      <c r="AS348" s="20"/>
      <c r="AT348" s="20"/>
      <c r="AU348" s="20"/>
      <c r="AV348" s="38"/>
      <c r="AW348" s="38"/>
      <c r="AX348" s="38"/>
      <c r="AY348" s="38"/>
      <c r="AZ348" s="38"/>
    </row>
    <row r="349" ht="21.0" customHeight="1">
      <c r="A349" s="38"/>
      <c r="B349" s="39"/>
      <c r="C349" s="38"/>
      <c r="D349" s="40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0"/>
      <c r="V349" s="42"/>
      <c r="W349" s="40"/>
      <c r="X349" s="38"/>
      <c r="Y349" s="38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38"/>
      <c r="AN349" s="38"/>
      <c r="AO349" s="38"/>
      <c r="AP349" s="38"/>
      <c r="AQ349" s="38"/>
      <c r="AR349" s="20"/>
      <c r="AS349" s="20"/>
      <c r="AT349" s="20"/>
      <c r="AU349" s="20"/>
      <c r="AV349" s="38"/>
      <c r="AW349" s="38"/>
      <c r="AX349" s="38"/>
      <c r="AY349" s="38"/>
      <c r="AZ349" s="38"/>
    </row>
    <row r="350" ht="21.0" customHeight="1">
      <c r="A350" s="38"/>
      <c r="B350" s="39"/>
      <c r="C350" s="38"/>
      <c r="D350" s="40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0"/>
      <c r="V350" s="42"/>
      <c r="W350" s="40"/>
      <c r="X350" s="38"/>
      <c r="Y350" s="38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38"/>
      <c r="AN350" s="38"/>
      <c r="AO350" s="38"/>
      <c r="AP350" s="38"/>
      <c r="AQ350" s="38"/>
      <c r="AR350" s="20"/>
      <c r="AS350" s="20"/>
      <c r="AT350" s="20"/>
      <c r="AU350" s="20"/>
      <c r="AV350" s="38"/>
      <c r="AW350" s="38"/>
      <c r="AX350" s="38"/>
      <c r="AY350" s="38"/>
      <c r="AZ350" s="38"/>
    </row>
    <row r="351" ht="21.0" customHeight="1">
      <c r="A351" s="38"/>
      <c r="B351" s="39"/>
      <c r="C351" s="38"/>
      <c r="D351" s="40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0"/>
      <c r="V351" s="42"/>
      <c r="W351" s="40"/>
      <c r="X351" s="38"/>
      <c r="Y351" s="38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38"/>
      <c r="AN351" s="38"/>
      <c r="AO351" s="38"/>
      <c r="AP351" s="38"/>
      <c r="AQ351" s="38"/>
      <c r="AR351" s="20"/>
      <c r="AS351" s="20"/>
      <c r="AT351" s="20"/>
      <c r="AU351" s="20"/>
      <c r="AV351" s="38"/>
      <c r="AW351" s="38"/>
      <c r="AX351" s="38"/>
      <c r="AY351" s="38"/>
      <c r="AZ351" s="38"/>
    </row>
    <row r="352" ht="21.0" customHeight="1">
      <c r="A352" s="38"/>
      <c r="B352" s="39"/>
      <c r="C352" s="38"/>
      <c r="D352" s="40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0"/>
      <c r="V352" s="42"/>
      <c r="W352" s="40"/>
      <c r="X352" s="38"/>
      <c r="Y352" s="38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38"/>
      <c r="AN352" s="38"/>
      <c r="AO352" s="38"/>
      <c r="AP352" s="38"/>
      <c r="AQ352" s="38"/>
      <c r="AR352" s="20"/>
      <c r="AS352" s="20"/>
      <c r="AT352" s="20"/>
      <c r="AU352" s="20"/>
      <c r="AV352" s="38"/>
      <c r="AW352" s="38"/>
      <c r="AX352" s="38"/>
      <c r="AY352" s="38"/>
      <c r="AZ352" s="38"/>
    </row>
    <row r="353" ht="21.0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</row>
    <row r="354" ht="21.0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</row>
    <row r="355" ht="21.0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</row>
    <row r="356" ht="21.0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</row>
    <row r="357" ht="21.0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</row>
    <row r="358" ht="21.0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</row>
    <row r="359" ht="21.0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</row>
    <row r="360" ht="21.0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</row>
    <row r="361" ht="21.0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</row>
    <row r="362" ht="21.0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</row>
    <row r="363" ht="21.0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</row>
    <row r="364" ht="21.0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</row>
    <row r="365" ht="21.0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</row>
    <row r="366" ht="21.0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</row>
    <row r="367" ht="21.0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</row>
    <row r="368" ht="21.0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</row>
    <row r="369" ht="21.0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</row>
    <row r="370" ht="21.0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</row>
    <row r="371" ht="21.0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</row>
    <row r="372" ht="21.0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</row>
    <row r="373" ht="21.0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</row>
    <row r="374" ht="21.0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</row>
    <row r="375" ht="21.0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</row>
    <row r="376" ht="21.0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</row>
    <row r="377" ht="21.0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</row>
    <row r="378" ht="21.0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</row>
    <row r="379" ht="21.0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</row>
    <row r="380" ht="21.0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</row>
    <row r="381" ht="21.0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</row>
    <row r="382" ht="21.0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</row>
    <row r="383" ht="21.0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</row>
    <row r="384" ht="21.0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</row>
    <row r="385" ht="21.0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</row>
    <row r="386" ht="21.0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</row>
    <row r="387" ht="21.0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</row>
    <row r="388" ht="21.0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</row>
    <row r="389" ht="21.0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</row>
    <row r="390" ht="21.0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</row>
    <row r="391" ht="21.0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</row>
    <row r="392" ht="21.0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</row>
    <row r="393" ht="21.0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</row>
    <row r="394" ht="21.0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</row>
    <row r="395" ht="21.0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</row>
    <row r="396" ht="21.0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</row>
    <row r="397" ht="21.0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</row>
    <row r="398" ht="21.0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</row>
    <row r="399" ht="21.0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</row>
    <row r="400" ht="21.0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</row>
    <row r="401" ht="21.0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</row>
    <row r="402" ht="21.0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</row>
    <row r="403" ht="21.0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</row>
    <row r="404" ht="21.0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</row>
    <row r="405" ht="21.0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</row>
    <row r="406" ht="21.0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</row>
    <row r="407" ht="21.0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</row>
    <row r="408" ht="21.0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</row>
    <row r="409" ht="21.0" customHeight="1">
      <c r="A409" s="38"/>
      <c r="B409" s="39"/>
      <c r="C409" s="38"/>
      <c r="D409" s="40"/>
      <c r="E409" s="205"/>
      <c r="F409" s="205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205"/>
      <c r="U409" s="40"/>
      <c r="V409" s="42"/>
      <c r="W409" s="40"/>
      <c r="X409" s="38"/>
      <c r="Y409" s="38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38"/>
      <c r="AN409" s="38"/>
      <c r="AO409" s="38"/>
      <c r="AP409" s="38"/>
      <c r="AQ409" s="38"/>
      <c r="AR409" s="20"/>
      <c r="AS409" s="20"/>
      <c r="AT409" s="20"/>
      <c r="AU409" s="20"/>
      <c r="AV409" s="38"/>
      <c r="AW409" s="38"/>
      <c r="AX409" s="38"/>
      <c r="AY409" s="38"/>
      <c r="AZ409" s="38"/>
    </row>
    <row r="410" ht="21.0" customHeight="1">
      <c r="A410" s="38"/>
      <c r="B410" s="39"/>
      <c r="C410" s="38"/>
      <c r="D410" s="40"/>
      <c r="E410" s="205"/>
      <c r="F410" s="205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205"/>
      <c r="U410" s="40"/>
      <c r="V410" s="42"/>
      <c r="W410" s="40"/>
      <c r="X410" s="38"/>
      <c r="Y410" s="38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38"/>
      <c r="AN410" s="38"/>
      <c r="AO410" s="38"/>
      <c r="AP410" s="38"/>
      <c r="AQ410" s="38"/>
      <c r="AR410" s="20"/>
      <c r="AS410" s="20"/>
      <c r="AT410" s="20"/>
      <c r="AU410" s="20"/>
      <c r="AV410" s="38"/>
      <c r="AW410" s="38"/>
      <c r="AX410" s="38"/>
      <c r="AY410" s="38"/>
      <c r="AZ410" s="38"/>
    </row>
    <row r="411" ht="21.0" customHeight="1">
      <c r="A411" s="38"/>
      <c r="B411" s="39"/>
      <c r="C411" s="38"/>
      <c r="D411" s="40"/>
      <c r="E411" s="205"/>
      <c r="F411" s="205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205"/>
      <c r="U411" s="40"/>
      <c r="V411" s="42"/>
      <c r="W411" s="40"/>
      <c r="X411" s="38"/>
      <c r="Y411" s="38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38"/>
      <c r="AN411" s="38"/>
      <c r="AO411" s="38"/>
      <c r="AP411" s="38"/>
      <c r="AQ411" s="38"/>
      <c r="AR411" s="20"/>
      <c r="AS411" s="20"/>
      <c r="AT411" s="20"/>
      <c r="AU411" s="20"/>
      <c r="AV411" s="38"/>
      <c r="AW411" s="38"/>
      <c r="AX411" s="38"/>
      <c r="AY411" s="38"/>
      <c r="AZ411" s="38"/>
    </row>
    <row r="412" ht="21.0" customHeight="1">
      <c r="A412" s="38"/>
      <c r="B412" s="39"/>
      <c r="C412" s="38"/>
      <c r="D412" s="40"/>
      <c r="E412" s="205"/>
      <c r="F412" s="205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205"/>
      <c r="U412" s="40"/>
      <c r="V412" s="42"/>
      <c r="W412" s="40"/>
      <c r="X412" s="38"/>
      <c r="Y412" s="38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38"/>
      <c r="AN412" s="38"/>
      <c r="AO412" s="38"/>
      <c r="AP412" s="38"/>
      <c r="AQ412" s="38"/>
      <c r="AR412" s="20"/>
      <c r="AS412" s="20"/>
      <c r="AT412" s="20"/>
      <c r="AU412" s="20"/>
      <c r="AV412" s="38"/>
      <c r="AW412" s="38"/>
      <c r="AX412" s="38"/>
      <c r="AY412" s="38"/>
      <c r="AZ412" s="38"/>
    </row>
    <row r="413" ht="21.0" customHeight="1">
      <c r="A413" s="38"/>
      <c r="B413" s="39"/>
      <c r="C413" s="38"/>
      <c r="D413" s="40"/>
      <c r="E413" s="205"/>
      <c r="F413" s="205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205"/>
      <c r="U413" s="40"/>
      <c r="V413" s="42"/>
      <c r="W413" s="40"/>
      <c r="X413" s="38"/>
      <c r="Y413" s="38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38"/>
      <c r="AN413" s="38"/>
      <c r="AO413" s="38"/>
      <c r="AP413" s="38"/>
      <c r="AQ413" s="38"/>
      <c r="AR413" s="20"/>
      <c r="AS413" s="20"/>
      <c r="AT413" s="20"/>
      <c r="AU413" s="20"/>
      <c r="AV413" s="38"/>
      <c r="AW413" s="38"/>
      <c r="AX413" s="38"/>
      <c r="AY413" s="38"/>
      <c r="AZ413" s="38"/>
    </row>
    <row r="414" ht="21.0" customHeight="1">
      <c r="A414" s="38"/>
      <c r="B414" s="39"/>
      <c r="C414" s="38"/>
      <c r="D414" s="40"/>
      <c r="E414" s="205"/>
      <c r="F414" s="205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205"/>
      <c r="U414" s="40"/>
      <c r="V414" s="42"/>
      <c r="W414" s="40"/>
      <c r="X414" s="38"/>
      <c r="Y414" s="38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38"/>
      <c r="AN414" s="38"/>
      <c r="AO414" s="38"/>
      <c r="AP414" s="38"/>
      <c r="AQ414" s="38"/>
      <c r="AR414" s="20"/>
      <c r="AS414" s="20"/>
      <c r="AT414" s="20"/>
      <c r="AU414" s="20"/>
      <c r="AV414" s="38"/>
      <c r="AW414" s="38"/>
      <c r="AX414" s="38"/>
      <c r="AY414" s="38"/>
      <c r="AZ414" s="38"/>
    </row>
    <row r="415" ht="21.0" customHeight="1">
      <c r="A415" s="38"/>
      <c r="B415" s="39"/>
      <c r="C415" s="38"/>
      <c r="D415" s="40"/>
      <c r="E415" s="205"/>
      <c r="F415" s="205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205"/>
      <c r="U415" s="40"/>
      <c r="V415" s="42"/>
      <c r="W415" s="40"/>
      <c r="X415" s="38"/>
      <c r="Y415" s="38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38"/>
      <c r="AN415" s="38"/>
      <c r="AO415" s="38"/>
      <c r="AP415" s="38"/>
      <c r="AQ415" s="38"/>
      <c r="AR415" s="20"/>
      <c r="AS415" s="20"/>
      <c r="AT415" s="20"/>
      <c r="AU415" s="20"/>
      <c r="AV415" s="38"/>
      <c r="AW415" s="38"/>
      <c r="AX415" s="38"/>
      <c r="AY415" s="38"/>
      <c r="AZ415" s="38"/>
    </row>
    <row r="416" ht="21.0" customHeight="1">
      <c r="A416" s="38"/>
      <c r="B416" s="39"/>
      <c r="C416" s="38"/>
      <c r="D416" s="40"/>
      <c r="E416" s="205"/>
      <c r="F416" s="205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205"/>
      <c r="U416" s="40"/>
      <c r="V416" s="42"/>
      <c r="W416" s="40"/>
      <c r="X416" s="38"/>
      <c r="Y416" s="38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38"/>
      <c r="AN416" s="38"/>
      <c r="AO416" s="38"/>
      <c r="AP416" s="38"/>
      <c r="AQ416" s="38"/>
      <c r="AR416" s="20"/>
      <c r="AS416" s="20"/>
      <c r="AT416" s="20"/>
      <c r="AU416" s="20"/>
      <c r="AV416" s="38"/>
      <c r="AW416" s="38"/>
      <c r="AX416" s="38"/>
      <c r="AY416" s="38"/>
      <c r="AZ416" s="38"/>
    </row>
    <row r="417" ht="21.0" customHeight="1">
      <c r="A417" s="38"/>
      <c r="B417" s="39"/>
      <c r="C417" s="38"/>
      <c r="D417" s="40"/>
      <c r="E417" s="205"/>
      <c r="F417" s="205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205"/>
      <c r="U417" s="40"/>
      <c r="V417" s="42"/>
      <c r="W417" s="40"/>
      <c r="X417" s="38"/>
      <c r="Y417" s="38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38"/>
      <c r="AN417" s="38"/>
      <c r="AO417" s="38"/>
      <c r="AP417" s="38"/>
      <c r="AQ417" s="38"/>
      <c r="AR417" s="20"/>
      <c r="AS417" s="20"/>
      <c r="AT417" s="20"/>
      <c r="AU417" s="20"/>
      <c r="AV417" s="38"/>
      <c r="AW417" s="38"/>
      <c r="AX417" s="38"/>
      <c r="AY417" s="38"/>
      <c r="AZ417" s="38"/>
    </row>
    <row r="418" ht="21.0" customHeight="1">
      <c r="A418" s="38"/>
      <c r="B418" s="39"/>
      <c r="C418" s="38"/>
      <c r="D418" s="40"/>
      <c r="E418" s="205"/>
      <c r="F418" s="205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205"/>
      <c r="U418" s="40"/>
      <c r="V418" s="42"/>
      <c r="W418" s="40"/>
      <c r="X418" s="38"/>
      <c r="Y418" s="38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38"/>
      <c r="AN418" s="38"/>
      <c r="AO418" s="38"/>
      <c r="AP418" s="38"/>
      <c r="AQ418" s="38"/>
      <c r="AR418" s="20"/>
      <c r="AS418" s="20"/>
      <c r="AT418" s="20"/>
      <c r="AU418" s="20"/>
      <c r="AV418" s="38"/>
      <c r="AW418" s="38"/>
      <c r="AX418" s="38"/>
      <c r="AY418" s="38"/>
      <c r="AZ418" s="38"/>
    </row>
    <row r="419" ht="21.0" customHeight="1">
      <c r="A419" s="38"/>
      <c r="B419" s="39"/>
      <c r="C419" s="38"/>
      <c r="D419" s="40"/>
      <c r="E419" s="205"/>
      <c r="F419" s="205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205"/>
      <c r="U419" s="40"/>
      <c r="V419" s="42"/>
      <c r="W419" s="40"/>
      <c r="X419" s="38"/>
      <c r="Y419" s="38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38"/>
      <c r="AN419" s="38"/>
      <c r="AO419" s="38"/>
      <c r="AP419" s="38"/>
      <c r="AQ419" s="38"/>
      <c r="AR419" s="20"/>
      <c r="AS419" s="20"/>
      <c r="AT419" s="20"/>
      <c r="AU419" s="20"/>
      <c r="AV419" s="38"/>
      <c r="AW419" s="38"/>
      <c r="AX419" s="38"/>
      <c r="AY419" s="38"/>
      <c r="AZ419" s="38"/>
    </row>
    <row r="420" ht="21.0" customHeight="1">
      <c r="A420" s="38"/>
      <c r="B420" s="39"/>
      <c r="C420" s="38"/>
      <c r="D420" s="40"/>
      <c r="E420" s="205"/>
      <c r="F420" s="205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205"/>
      <c r="U420" s="40"/>
      <c r="V420" s="42"/>
      <c r="W420" s="40"/>
      <c r="X420" s="38"/>
      <c r="Y420" s="38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38"/>
      <c r="AN420" s="38"/>
      <c r="AO420" s="38"/>
      <c r="AP420" s="38"/>
      <c r="AQ420" s="38"/>
      <c r="AR420" s="20"/>
      <c r="AS420" s="20"/>
      <c r="AT420" s="20"/>
      <c r="AU420" s="20"/>
      <c r="AV420" s="38"/>
      <c r="AW420" s="38"/>
      <c r="AX420" s="38"/>
      <c r="AY420" s="38"/>
      <c r="AZ420" s="38"/>
    </row>
    <row r="421" ht="21.0" customHeight="1">
      <c r="A421" s="38"/>
      <c r="B421" s="39"/>
      <c r="C421" s="38"/>
      <c r="D421" s="40"/>
      <c r="E421" s="205"/>
      <c r="F421" s="205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205"/>
      <c r="U421" s="40"/>
      <c r="V421" s="42"/>
      <c r="W421" s="40"/>
      <c r="X421" s="38"/>
      <c r="Y421" s="38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38"/>
      <c r="AN421" s="38"/>
      <c r="AO421" s="38"/>
      <c r="AP421" s="38"/>
      <c r="AQ421" s="38"/>
      <c r="AR421" s="20"/>
      <c r="AS421" s="20"/>
      <c r="AT421" s="20"/>
      <c r="AU421" s="20"/>
      <c r="AV421" s="38"/>
      <c r="AW421" s="38"/>
      <c r="AX421" s="38"/>
      <c r="AY421" s="38"/>
      <c r="AZ421" s="38"/>
    </row>
    <row r="422" ht="21.0" customHeight="1">
      <c r="A422" s="38"/>
      <c r="B422" s="39"/>
      <c r="C422" s="38"/>
      <c r="D422" s="40"/>
      <c r="E422" s="205"/>
      <c r="F422" s="205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205"/>
      <c r="U422" s="40"/>
      <c r="V422" s="42"/>
      <c r="W422" s="40"/>
      <c r="X422" s="38"/>
      <c r="Y422" s="38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38"/>
      <c r="AN422" s="38"/>
      <c r="AO422" s="38"/>
      <c r="AP422" s="38"/>
      <c r="AQ422" s="38"/>
      <c r="AR422" s="20"/>
      <c r="AS422" s="20"/>
      <c r="AT422" s="20"/>
      <c r="AU422" s="20"/>
      <c r="AV422" s="38"/>
      <c r="AW422" s="38"/>
      <c r="AX422" s="38"/>
      <c r="AY422" s="38"/>
      <c r="AZ422" s="38"/>
    </row>
    <row r="423" ht="21.0" customHeight="1">
      <c r="A423" s="38"/>
      <c r="B423" s="39"/>
      <c r="C423" s="38"/>
      <c r="D423" s="40"/>
      <c r="E423" s="205"/>
      <c r="F423" s="205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205"/>
      <c r="U423" s="40"/>
      <c r="V423" s="42"/>
      <c r="W423" s="40"/>
      <c r="X423" s="38"/>
      <c r="Y423" s="38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38"/>
      <c r="AN423" s="38"/>
      <c r="AO423" s="38"/>
      <c r="AP423" s="38"/>
      <c r="AQ423" s="38"/>
      <c r="AR423" s="20"/>
      <c r="AS423" s="20"/>
      <c r="AT423" s="20"/>
      <c r="AU423" s="20"/>
      <c r="AV423" s="38"/>
      <c r="AW423" s="38"/>
      <c r="AX423" s="38"/>
      <c r="AY423" s="38"/>
      <c r="AZ423" s="38"/>
    </row>
    <row r="424" ht="21.0" customHeight="1">
      <c r="A424" s="38"/>
      <c r="B424" s="39"/>
      <c r="C424" s="38"/>
      <c r="D424" s="40"/>
      <c r="E424" s="205"/>
      <c r="F424" s="205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205"/>
      <c r="U424" s="40"/>
      <c r="V424" s="42"/>
      <c r="W424" s="40"/>
      <c r="X424" s="38"/>
      <c r="Y424" s="38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38"/>
      <c r="AN424" s="38"/>
      <c r="AO424" s="38"/>
      <c r="AP424" s="38"/>
      <c r="AQ424" s="38"/>
      <c r="AR424" s="20"/>
      <c r="AS424" s="20"/>
      <c r="AT424" s="20"/>
      <c r="AU424" s="20"/>
      <c r="AV424" s="38"/>
      <c r="AW424" s="38"/>
      <c r="AX424" s="38"/>
      <c r="AY424" s="38"/>
      <c r="AZ424" s="38"/>
    </row>
    <row r="425" ht="21.0" customHeight="1">
      <c r="A425" s="38"/>
      <c r="B425" s="39"/>
      <c r="C425" s="38"/>
      <c r="D425" s="40"/>
      <c r="E425" s="205"/>
      <c r="F425" s="205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205"/>
      <c r="U425" s="40"/>
      <c r="V425" s="42"/>
      <c r="W425" s="40"/>
      <c r="X425" s="38"/>
      <c r="Y425" s="38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38"/>
      <c r="AN425" s="38"/>
      <c r="AO425" s="38"/>
      <c r="AP425" s="38"/>
      <c r="AQ425" s="38"/>
      <c r="AR425" s="20"/>
      <c r="AS425" s="20"/>
      <c r="AT425" s="20"/>
      <c r="AU425" s="20"/>
      <c r="AV425" s="38"/>
      <c r="AW425" s="38"/>
      <c r="AX425" s="38"/>
      <c r="AY425" s="38"/>
      <c r="AZ425" s="38"/>
    </row>
    <row r="426" ht="21.0" customHeight="1">
      <c r="A426" s="38"/>
      <c r="B426" s="39"/>
      <c r="C426" s="38"/>
      <c r="D426" s="40"/>
      <c r="E426" s="205"/>
      <c r="F426" s="205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205"/>
      <c r="U426" s="40"/>
      <c r="V426" s="42"/>
      <c r="W426" s="40"/>
      <c r="X426" s="38"/>
      <c r="Y426" s="38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38"/>
      <c r="AN426" s="38"/>
      <c r="AO426" s="38"/>
      <c r="AP426" s="38"/>
      <c r="AQ426" s="38"/>
      <c r="AR426" s="20"/>
      <c r="AS426" s="20"/>
      <c r="AT426" s="20"/>
      <c r="AU426" s="20"/>
      <c r="AV426" s="38"/>
      <c r="AW426" s="38"/>
      <c r="AX426" s="38"/>
      <c r="AY426" s="38"/>
      <c r="AZ426" s="38"/>
    </row>
    <row r="427" ht="21.0" customHeight="1">
      <c r="A427" s="38"/>
      <c r="B427" s="39"/>
      <c r="C427" s="38"/>
      <c r="D427" s="40"/>
      <c r="E427" s="205"/>
      <c r="F427" s="205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205"/>
      <c r="U427" s="40"/>
      <c r="V427" s="42"/>
      <c r="W427" s="40"/>
      <c r="X427" s="38"/>
      <c r="Y427" s="38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38"/>
      <c r="AN427" s="38"/>
      <c r="AO427" s="38"/>
      <c r="AP427" s="38"/>
      <c r="AQ427" s="38"/>
      <c r="AR427" s="20"/>
      <c r="AS427" s="20"/>
      <c r="AT427" s="20"/>
      <c r="AU427" s="20"/>
      <c r="AV427" s="38"/>
      <c r="AW427" s="38"/>
      <c r="AX427" s="38"/>
      <c r="AY427" s="38"/>
      <c r="AZ427" s="38"/>
    </row>
    <row r="428" ht="21.0" customHeight="1">
      <c r="A428" s="38"/>
      <c r="B428" s="39"/>
      <c r="C428" s="38"/>
      <c r="D428" s="40"/>
      <c r="E428" s="205"/>
      <c r="F428" s="205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205"/>
      <c r="U428" s="40"/>
      <c r="V428" s="42"/>
      <c r="W428" s="40"/>
      <c r="X428" s="38"/>
      <c r="Y428" s="38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38"/>
      <c r="AN428" s="38"/>
      <c r="AO428" s="38"/>
      <c r="AP428" s="38"/>
      <c r="AQ428" s="38"/>
      <c r="AR428" s="20"/>
      <c r="AS428" s="20"/>
      <c r="AT428" s="20"/>
      <c r="AU428" s="20"/>
      <c r="AV428" s="38"/>
      <c r="AW428" s="38"/>
      <c r="AX428" s="38"/>
      <c r="AY428" s="38"/>
      <c r="AZ428" s="38"/>
    </row>
    <row r="429" ht="21.0" customHeight="1">
      <c r="A429" s="38"/>
      <c r="B429" s="39"/>
      <c r="C429" s="38"/>
      <c r="D429" s="40"/>
      <c r="E429" s="205"/>
      <c r="F429" s="205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205"/>
      <c r="U429" s="40"/>
      <c r="V429" s="42"/>
      <c r="W429" s="40"/>
      <c r="X429" s="38"/>
      <c r="Y429" s="38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38"/>
      <c r="AN429" s="38"/>
      <c r="AO429" s="38"/>
      <c r="AP429" s="38"/>
      <c r="AQ429" s="38"/>
      <c r="AR429" s="20"/>
      <c r="AS429" s="20"/>
      <c r="AT429" s="20"/>
      <c r="AU429" s="20"/>
      <c r="AV429" s="38"/>
      <c r="AW429" s="38"/>
      <c r="AX429" s="38"/>
      <c r="AY429" s="38"/>
      <c r="AZ429" s="38"/>
    </row>
    <row r="430" ht="21.0" customHeight="1">
      <c r="A430" s="38"/>
      <c r="B430" s="39"/>
      <c r="C430" s="38"/>
      <c r="D430" s="40"/>
      <c r="E430" s="205"/>
      <c r="F430" s="205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205"/>
      <c r="U430" s="40"/>
      <c r="V430" s="42"/>
      <c r="W430" s="40"/>
      <c r="X430" s="38"/>
      <c r="Y430" s="38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38"/>
      <c r="AN430" s="38"/>
      <c r="AO430" s="38"/>
      <c r="AP430" s="38"/>
      <c r="AQ430" s="38"/>
      <c r="AR430" s="20"/>
      <c r="AS430" s="20"/>
      <c r="AT430" s="20"/>
      <c r="AU430" s="20"/>
      <c r="AV430" s="38"/>
      <c r="AW430" s="38"/>
      <c r="AX430" s="38"/>
      <c r="AY430" s="38"/>
      <c r="AZ430" s="38"/>
    </row>
    <row r="431" ht="21.0" customHeight="1">
      <c r="A431" s="38"/>
      <c r="B431" s="39"/>
      <c r="C431" s="38"/>
      <c r="D431" s="40"/>
      <c r="E431" s="205"/>
      <c r="F431" s="205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205"/>
      <c r="U431" s="40"/>
      <c r="V431" s="42"/>
      <c r="W431" s="40"/>
      <c r="X431" s="38"/>
      <c r="Y431" s="38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38"/>
      <c r="AN431" s="38"/>
      <c r="AO431" s="38"/>
      <c r="AP431" s="38"/>
      <c r="AQ431" s="38"/>
      <c r="AR431" s="20"/>
      <c r="AS431" s="20"/>
      <c r="AT431" s="20"/>
      <c r="AU431" s="20"/>
      <c r="AV431" s="38"/>
      <c r="AW431" s="38"/>
      <c r="AX431" s="38"/>
      <c r="AY431" s="38"/>
      <c r="AZ431" s="38"/>
    </row>
    <row r="432" ht="21.0" customHeight="1">
      <c r="A432" s="38"/>
      <c r="B432" s="39"/>
      <c r="C432" s="38"/>
      <c r="D432" s="40"/>
      <c r="E432" s="205"/>
      <c r="F432" s="205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205"/>
      <c r="U432" s="40"/>
      <c r="V432" s="42"/>
      <c r="W432" s="40"/>
      <c r="X432" s="38"/>
      <c r="Y432" s="38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38"/>
      <c r="AN432" s="38"/>
      <c r="AO432" s="38"/>
      <c r="AP432" s="38"/>
      <c r="AQ432" s="38"/>
      <c r="AR432" s="20"/>
      <c r="AS432" s="20"/>
      <c r="AT432" s="20"/>
      <c r="AU432" s="20"/>
      <c r="AV432" s="38"/>
      <c r="AW432" s="38"/>
      <c r="AX432" s="38"/>
      <c r="AY432" s="38"/>
      <c r="AZ432" s="38"/>
    </row>
    <row r="433" ht="21.0" customHeight="1">
      <c r="A433" s="38"/>
      <c r="B433" s="39"/>
      <c r="C433" s="38"/>
      <c r="D433" s="40"/>
      <c r="E433" s="205"/>
      <c r="F433" s="205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205"/>
      <c r="U433" s="40"/>
      <c r="V433" s="42"/>
      <c r="W433" s="40"/>
      <c r="X433" s="38"/>
      <c r="Y433" s="38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38"/>
      <c r="AN433" s="38"/>
      <c r="AO433" s="38"/>
      <c r="AP433" s="38"/>
      <c r="AQ433" s="38"/>
      <c r="AR433" s="20"/>
      <c r="AS433" s="20"/>
      <c r="AT433" s="20"/>
      <c r="AU433" s="20"/>
      <c r="AV433" s="38"/>
      <c r="AW433" s="38"/>
      <c r="AX433" s="38"/>
      <c r="AY433" s="38"/>
      <c r="AZ433" s="38"/>
    </row>
    <row r="434" ht="21.0" customHeight="1">
      <c r="A434" s="38"/>
      <c r="B434" s="39"/>
      <c r="C434" s="38"/>
      <c r="D434" s="40"/>
      <c r="E434" s="205"/>
      <c r="F434" s="205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205"/>
      <c r="U434" s="40"/>
      <c r="V434" s="42"/>
      <c r="W434" s="40"/>
      <c r="X434" s="38"/>
      <c r="Y434" s="38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38"/>
      <c r="AN434" s="38"/>
      <c r="AO434" s="38"/>
      <c r="AP434" s="38"/>
      <c r="AQ434" s="38"/>
      <c r="AR434" s="20"/>
      <c r="AS434" s="20"/>
      <c r="AT434" s="20"/>
      <c r="AU434" s="20"/>
      <c r="AV434" s="38"/>
      <c r="AW434" s="38"/>
      <c r="AX434" s="38"/>
      <c r="AY434" s="38"/>
      <c r="AZ434" s="38"/>
    </row>
    <row r="435" ht="21.0" customHeight="1">
      <c r="A435" s="38"/>
      <c r="B435" s="39"/>
      <c r="C435" s="38"/>
      <c r="D435" s="40"/>
      <c r="E435" s="205"/>
      <c r="F435" s="205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205"/>
      <c r="U435" s="40"/>
      <c r="V435" s="42"/>
      <c r="W435" s="40"/>
      <c r="X435" s="38"/>
      <c r="Y435" s="38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38"/>
      <c r="AN435" s="38"/>
      <c r="AO435" s="38"/>
      <c r="AP435" s="38"/>
      <c r="AQ435" s="38"/>
      <c r="AR435" s="20"/>
      <c r="AS435" s="20"/>
      <c r="AT435" s="20"/>
      <c r="AU435" s="20"/>
      <c r="AV435" s="38"/>
      <c r="AW435" s="38"/>
      <c r="AX435" s="38"/>
      <c r="AY435" s="38"/>
      <c r="AZ435" s="38"/>
    </row>
    <row r="436" ht="21.0" customHeight="1">
      <c r="A436" s="38"/>
      <c r="B436" s="39"/>
      <c r="C436" s="38"/>
      <c r="D436" s="40"/>
      <c r="E436" s="205"/>
      <c r="F436" s="205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205"/>
      <c r="U436" s="40"/>
      <c r="V436" s="42"/>
      <c r="W436" s="40"/>
      <c r="X436" s="38"/>
      <c r="Y436" s="38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38"/>
      <c r="AN436" s="38"/>
      <c r="AO436" s="38"/>
      <c r="AP436" s="38"/>
      <c r="AQ436" s="38"/>
      <c r="AR436" s="20"/>
      <c r="AS436" s="20"/>
      <c r="AT436" s="20"/>
      <c r="AU436" s="20"/>
      <c r="AV436" s="38"/>
      <c r="AW436" s="38"/>
      <c r="AX436" s="38"/>
      <c r="AY436" s="38"/>
      <c r="AZ436" s="38"/>
    </row>
    <row r="437" ht="21.0" customHeight="1">
      <c r="A437" s="38"/>
      <c r="B437" s="39"/>
      <c r="C437" s="38"/>
      <c r="D437" s="40"/>
      <c r="E437" s="205"/>
      <c r="F437" s="205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205"/>
      <c r="U437" s="40"/>
      <c r="V437" s="42"/>
      <c r="W437" s="40"/>
      <c r="X437" s="38"/>
      <c r="Y437" s="38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38"/>
      <c r="AN437" s="38"/>
      <c r="AO437" s="38"/>
      <c r="AP437" s="38"/>
      <c r="AQ437" s="38"/>
      <c r="AR437" s="20"/>
      <c r="AS437" s="20"/>
      <c r="AT437" s="20"/>
      <c r="AU437" s="20"/>
      <c r="AV437" s="38"/>
      <c r="AW437" s="38"/>
      <c r="AX437" s="38"/>
      <c r="AY437" s="38"/>
      <c r="AZ437" s="38"/>
    </row>
    <row r="438" ht="21.0" customHeight="1">
      <c r="A438" s="38"/>
      <c r="B438" s="39"/>
      <c r="C438" s="38"/>
      <c r="D438" s="40"/>
      <c r="E438" s="205"/>
      <c r="F438" s="205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205"/>
      <c r="U438" s="40"/>
      <c r="V438" s="42"/>
      <c r="W438" s="40"/>
      <c r="X438" s="38"/>
      <c r="Y438" s="38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38"/>
      <c r="AN438" s="38"/>
      <c r="AO438" s="38"/>
      <c r="AP438" s="38"/>
      <c r="AQ438" s="38"/>
      <c r="AR438" s="20"/>
      <c r="AS438" s="20"/>
      <c r="AT438" s="20"/>
      <c r="AU438" s="20"/>
      <c r="AV438" s="38"/>
      <c r="AW438" s="38"/>
      <c r="AX438" s="38"/>
      <c r="AY438" s="38"/>
      <c r="AZ438" s="38"/>
    </row>
    <row r="439" ht="21.0" customHeight="1">
      <c r="A439" s="38"/>
      <c r="B439" s="39"/>
      <c r="C439" s="38"/>
      <c r="D439" s="40"/>
      <c r="E439" s="205"/>
      <c r="F439" s="205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205"/>
      <c r="U439" s="40"/>
      <c r="V439" s="42"/>
      <c r="W439" s="40"/>
      <c r="X439" s="38"/>
      <c r="Y439" s="38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38"/>
      <c r="AN439" s="38"/>
      <c r="AO439" s="38"/>
      <c r="AP439" s="38"/>
      <c r="AQ439" s="38"/>
      <c r="AR439" s="20"/>
      <c r="AS439" s="20"/>
      <c r="AT439" s="20"/>
      <c r="AU439" s="20"/>
      <c r="AV439" s="38"/>
      <c r="AW439" s="38"/>
      <c r="AX439" s="38"/>
      <c r="AY439" s="38"/>
      <c r="AZ439" s="38"/>
    </row>
    <row r="440" ht="21.0" customHeight="1">
      <c r="A440" s="38"/>
      <c r="B440" s="39"/>
      <c r="C440" s="38"/>
      <c r="D440" s="40"/>
      <c r="E440" s="205"/>
      <c r="F440" s="205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205"/>
      <c r="U440" s="40"/>
      <c r="V440" s="42"/>
      <c r="W440" s="40"/>
      <c r="X440" s="38"/>
      <c r="Y440" s="38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38"/>
      <c r="AN440" s="38"/>
      <c r="AO440" s="38"/>
      <c r="AP440" s="38"/>
      <c r="AQ440" s="38"/>
      <c r="AR440" s="20"/>
      <c r="AS440" s="20"/>
      <c r="AT440" s="20"/>
      <c r="AU440" s="20"/>
      <c r="AV440" s="38"/>
      <c r="AW440" s="38"/>
      <c r="AX440" s="38"/>
      <c r="AY440" s="38"/>
      <c r="AZ440" s="38"/>
    </row>
    <row r="441" ht="21.0" customHeight="1">
      <c r="A441" s="38"/>
      <c r="B441" s="39"/>
      <c r="C441" s="38"/>
      <c r="D441" s="40"/>
      <c r="E441" s="205"/>
      <c r="F441" s="205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205"/>
      <c r="U441" s="40"/>
      <c r="V441" s="42"/>
      <c r="W441" s="40"/>
      <c r="X441" s="38"/>
      <c r="Y441" s="38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38"/>
      <c r="AN441" s="38"/>
      <c r="AO441" s="38"/>
      <c r="AP441" s="38"/>
      <c r="AQ441" s="38"/>
      <c r="AR441" s="20"/>
      <c r="AS441" s="20"/>
      <c r="AT441" s="20"/>
      <c r="AU441" s="20"/>
      <c r="AV441" s="38"/>
      <c r="AW441" s="38"/>
      <c r="AX441" s="38"/>
      <c r="AY441" s="38"/>
      <c r="AZ441" s="38"/>
    </row>
    <row r="442" ht="21.0" customHeight="1">
      <c r="A442" s="38"/>
      <c r="B442" s="39"/>
      <c r="C442" s="38"/>
      <c r="D442" s="40"/>
      <c r="E442" s="205"/>
      <c r="F442" s="205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205"/>
      <c r="U442" s="40"/>
      <c r="V442" s="42"/>
      <c r="W442" s="40"/>
      <c r="X442" s="38"/>
      <c r="Y442" s="38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38"/>
      <c r="AN442" s="38"/>
      <c r="AO442" s="38"/>
      <c r="AP442" s="38"/>
      <c r="AQ442" s="38"/>
      <c r="AR442" s="20"/>
      <c r="AS442" s="20"/>
      <c r="AT442" s="20"/>
      <c r="AU442" s="20"/>
      <c r="AV442" s="38"/>
      <c r="AW442" s="38"/>
      <c r="AX442" s="38"/>
      <c r="AY442" s="38"/>
      <c r="AZ442" s="38"/>
    </row>
    <row r="443" ht="21.0" customHeight="1">
      <c r="A443" s="38"/>
      <c r="B443" s="39"/>
      <c r="C443" s="38"/>
      <c r="D443" s="40"/>
      <c r="E443" s="205"/>
      <c r="F443" s="205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205"/>
      <c r="U443" s="40"/>
      <c r="V443" s="42"/>
      <c r="W443" s="40"/>
      <c r="X443" s="38"/>
      <c r="Y443" s="38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38"/>
      <c r="AN443" s="38"/>
      <c r="AO443" s="38"/>
      <c r="AP443" s="38"/>
      <c r="AQ443" s="38"/>
      <c r="AR443" s="20"/>
      <c r="AS443" s="20"/>
      <c r="AT443" s="20"/>
      <c r="AU443" s="20"/>
      <c r="AV443" s="38"/>
      <c r="AW443" s="38"/>
      <c r="AX443" s="38"/>
      <c r="AY443" s="38"/>
      <c r="AZ443" s="38"/>
    </row>
    <row r="444" ht="21.0" customHeight="1">
      <c r="A444" s="38"/>
      <c r="B444" s="39"/>
      <c r="C444" s="38"/>
      <c r="D444" s="40"/>
      <c r="E444" s="205"/>
      <c r="F444" s="205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205"/>
      <c r="U444" s="40"/>
      <c r="V444" s="42"/>
      <c r="W444" s="40"/>
      <c r="X444" s="38"/>
      <c r="Y444" s="38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38"/>
      <c r="AN444" s="38"/>
      <c r="AO444" s="38"/>
      <c r="AP444" s="38"/>
      <c r="AQ444" s="38"/>
      <c r="AR444" s="20"/>
      <c r="AS444" s="20"/>
      <c r="AT444" s="20"/>
      <c r="AU444" s="20"/>
      <c r="AV444" s="38"/>
      <c r="AW444" s="38"/>
      <c r="AX444" s="38"/>
      <c r="AY444" s="38"/>
      <c r="AZ444" s="38"/>
    </row>
    <row r="445" ht="21.0" customHeight="1">
      <c r="A445" s="38"/>
      <c r="B445" s="39"/>
      <c r="C445" s="38"/>
      <c r="D445" s="40"/>
      <c r="E445" s="205"/>
      <c r="F445" s="205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205"/>
      <c r="U445" s="40"/>
      <c r="V445" s="42"/>
      <c r="W445" s="40"/>
      <c r="X445" s="38"/>
      <c r="Y445" s="38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38"/>
      <c r="AN445" s="38"/>
      <c r="AO445" s="38"/>
      <c r="AP445" s="38"/>
      <c r="AQ445" s="38"/>
      <c r="AR445" s="20"/>
      <c r="AS445" s="20"/>
      <c r="AT445" s="20"/>
      <c r="AU445" s="20"/>
      <c r="AV445" s="38"/>
      <c r="AW445" s="38"/>
      <c r="AX445" s="38"/>
      <c r="AY445" s="38"/>
      <c r="AZ445" s="38"/>
    </row>
    <row r="446" ht="21.0" customHeight="1">
      <c r="A446" s="38"/>
      <c r="B446" s="39"/>
      <c r="C446" s="38"/>
      <c r="D446" s="40"/>
      <c r="E446" s="205"/>
      <c r="F446" s="205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205"/>
      <c r="U446" s="40"/>
      <c r="V446" s="42"/>
      <c r="W446" s="40"/>
      <c r="X446" s="38"/>
      <c r="Y446" s="38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38"/>
      <c r="AN446" s="38"/>
      <c r="AO446" s="38"/>
      <c r="AP446" s="38"/>
      <c r="AQ446" s="38"/>
      <c r="AR446" s="20"/>
      <c r="AS446" s="20"/>
      <c r="AT446" s="20"/>
      <c r="AU446" s="20"/>
      <c r="AV446" s="38"/>
      <c r="AW446" s="38"/>
      <c r="AX446" s="38"/>
      <c r="AY446" s="38"/>
      <c r="AZ446" s="38"/>
    </row>
    <row r="447" ht="21.0" customHeight="1">
      <c r="A447" s="38"/>
      <c r="B447" s="39"/>
      <c r="C447" s="38"/>
      <c r="D447" s="40"/>
      <c r="E447" s="205"/>
      <c r="F447" s="205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205"/>
      <c r="U447" s="40"/>
      <c r="V447" s="42"/>
      <c r="W447" s="40"/>
      <c r="X447" s="38"/>
      <c r="Y447" s="38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38"/>
      <c r="AN447" s="38"/>
      <c r="AO447" s="38"/>
      <c r="AP447" s="38"/>
      <c r="AQ447" s="38"/>
      <c r="AR447" s="20"/>
      <c r="AS447" s="20"/>
      <c r="AT447" s="20"/>
      <c r="AU447" s="20"/>
      <c r="AV447" s="38"/>
      <c r="AW447" s="38"/>
      <c r="AX447" s="38"/>
      <c r="AY447" s="38"/>
      <c r="AZ447" s="38"/>
    </row>
    <row r="448" ht="21.0" customHeight="1">
      <c r="A448" s="38"/>
      <c r="B448" s="39"/>
      <c r="C448" s="38"/>
      <c r="D448" s="40"/>
      <c r="E448" s="205"/>
      <c r="F448" s="205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205"/>
      <c r="U448" s="40"/>
      <c r="V448" s="42"/>
      <c r="W448" s="40"/>
      <c r="X448" s="38"/>
      <c r="Y448" s="38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38"/>
      <c r="AN448" s="38"/>
      <c r="AO448" s="38"/>
      <c r="AP448" s="38"/>
      <c r="AQ448" s="38"/>
      <c r="AR448" s="20"/>
      <c r="AS448" s="20"/>
      <c r="AT448" s="20"/>
      <c r="AU448" s="20"/>
      <c r="AV448" s="38"/>
      <c r="AW448" s="38"/>
      <c r="AX448" s="38"/>
      <c r="AY448" s="38"/>
      <c r="AZ448" s="38"/>
    </row>
    <row r="449" ht="21.0" customHeight="1">
      <c r="A449" s="38"/>
      <c r="B449" s="39"/>
      <c r="C449" s="38"/>
      <c r="D449" s="40"/>
      <c r="E449" s="205"/>
      <c r="F449" s="205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205"/>
      <c r="U449" s="40"/>
      <c r="V449" s="42"/>
      <c r="W449" s="40"/>
      <c r="X449" s="38"/>
      <c r="Y449" s="38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38"/>
      <c r="AN449" s="38"/>
      <c r="AO449" s="38"/>
      <c r="AP449" s="38"/>
      <c r="AQ449" s="38"/>
      <c r="AR449" s="20"/>
      <c r="AS449" s="20"/>
      <c r="AT449" s="20"/>
      <c r="AU449" s="20"/>
      <c r="AV449" s="38"/>
      <c r="AW449" s="38"/>
      <c r="AX449" s="38"/>
      <c r="AY449" s="38"/>
      <c r="AZ449" s="38"/>
    </row>
    <row r="450" ht="21.0" customHeight="1">
      <c r="A450" s="38"/>
      <c r="B450" s="39"/>
      <c r="C450" s="38"/>
      <c r="D450" s="40"/>
      <c r="E450" s="205"/>
      <c r="F450" s="205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205"/>
      <c r="U450" s="40"/>
      <c r="V450" s="42"/>
      <c r="W450" s="40"/>
      <c r="X450" s="38"/>
      <c r="Y450" s="38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38"/>
      <c r="AN450" s="38"/>
      <c r="AO450" s="38"/>
      <c r="AP450" s="38"/>
      <c r="AQ450" s="38"/>
      <c r="AR450" s="20"/>
      <c r="AS450" s="20"/>
      <c r="AT450" s="20"/>
      <c r="AU450" s="20"/>
      <c r="AV450" s="38"/>
      <c r="AW450" s="38"/>
      <c r="AX450" s="38"/>
      <c r="AY450" s="38"/>
      <c r="AZ450" s="38"/>
    </row>
    <row r="451" ht="21.0" customHeight="1">
      <c r="A451" s="38"/>
      <c r="B451" s="39"/>
      <c r="C451" s="38"/>
      <c r="D451" s="40"/>
      <c r="E451" s="205"/>
      <c r="F451" s="205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205"/>
      <c r="U451" s="40"/>
      <c r="V451" s="42"/>
      <c r="W451" s="40"/>
      <c r="X451" s="38"/>
      <c r="Y451" s="38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38"/>
      <c r="AN451" s="38"/>
      <c r="AO451" s="38"/>
      <c r="AP451" s="38"/>
      <c r="AQ451" s="38"/>
      <c r="AR451" s="20"/>
      <c r="AS451" s="20"/>
      <c r="AT451" s="20"/>
      <c r="AU451" s="20"/>
      <c r="AV451" s="38"/>
      <c r="AW451" s="38"/>
      <c r="AX451" s="38"/>
      <c r="AY451" s="38"/>
      <c r="AZ451" s="38"/>
    </row>
    <row r="452" ht="21.0" customHeight="1">
      <c r="A452" s="38"/>
      <c r="B452" s="39"/>
      <c r="C452" s="38"/>
      <c r="D452" s="40"/>
      <c r="E452" s="205"/>
      <c r="F452" s="205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205"/>
      <c r="U452" s="40"/>
      <c r="V452" s="42"/>
      <c r="W452" s="40"/>
      <c r="X452" s="38"/>
      <c r="Y452" s="38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38"/>
      <c r="AN452" s="38"/>
      <c r="AO452" s="38"/>
      <c r="AP452" s="38"/>
      <c r="AQ452" s="38"/>
      <c r="AR452" s="20"/>
      <c r="AS452" s="20"/>
      <c r="AT452" s="20"/>
      <c r="AU452" s="20"/>
      <c r="AV452" s="38"/>
      <c r="AW452" s="38"/>
      <c r="AX452" s="38"/>
      <c r="AY452" s="38"/>
      <c r="AZ452" s="38"/>
    </row>
    <row r="453" ht="21.0" customHeight="1">
      <c r="A453" s="38"/>
      <c r="B453" s="39"/>
      <c r="C453" s="38"/>
      <c r="D453" s="40"/>
      <c r="E453" s="205"/>
      <c r="F453" s="205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205"/>
      <c r="U453" s="40"/>
      <c r="V453" s="42"/>
      <c r="W453" s="40"/>
      <c r="X453" s="38"/>
      <c r="Y453" s="38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38"/>
      <c r="AN453" s="38"/>
      <c r="AO453" s="38"/>
      <c r="AP453" s="38"/>
      <c r="AQ453" s="38"/>
      <c r="AR453" s="20"/>
      <c r="AS453" s="20"/>
      <c r="AT453" s="20"/>
      <c r="AU453" s="20"/>
      <c r="AV453" s="38"/>
      <c r="AW453" s="38"/>
      <c r="AX453" s="38"/>
      <c r="AY453" s="38"/>
      <c r="AZ453" s="38"/>
    </row>
    <row r="454" ht="21.0" customHeight="1">
      <c r="A454" s="38"/>
      <c r="B454" s="39"/>
      <c r="C454" s="38"/>
      <c r="D454" s="40"/>
      <c r="E454" s="205"/>
      <c r="F454" s="205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205"/>
      <c r="U454" s="40"/>
      <c r="V454" s="42"/>
      <c r="W454" s="40"/>
      <c r="X454" s="38"/>
      <c r="Y454" s="38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38"/>
      <c r="AN454" s="38"/>
      <c r="AO454" s="38"/>
      <c r="AP454" s="38"/>
      <c r="AQ454" s="38"/>
      <c r="AR454" s="20"/>
      <c r="AS454" s="20"/>
      <c r="AT454" s="20"/>
      <c r="AU454" s="20"/>
      <c r="AV454" s="38"/>
      <c r="AW454" s="38"/>
      <c r="AX454" s="38"/>
      <c r="AY454" s="38"/>
      <c r="AZ454" s="38"/>
    </row>
    <row r="455" ht="21.0" customHeight="1">
      <c r="A455" s="38"/>
      <c r="B455" s="39"/>
      <c r="C455" s="38"/>
      <c r="D455" s="40"/>
      <c r="E455" s="205"/>
      <c r="F455" s="205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205"/>
      <c r="U455" s="40"/>
      <c r="V455" s="42"/>
      <c r="W455" s="40"/>
      <c r="X455" s="38"/>
      <c r="Y455" s="38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38"/>
      <c r="AN455" s="38"/>
      <c r="AO455" s="38"/>
      <c r="AP455" s="38"/>
      <c r="AQ455" s="38"/>
      <c r="AR455" s="20"/>
      <c r="AS455" s="20"/>
      <c r="AT455" s="20"/>
      <c r="AU455" s="20"/>
      <c r="AV455" s="38"/>
      <c r="AW455" s="38"/>
      <c r="AX455" s="38"/>
      <c r="AY455" s="38"/>
      <c r="AZ455" s="38"/>
    </row>
    <row r="456" ht="21.0" customHeight="1">
      <c r="A456" s="38"/>
      <c r="B456" s="39"/>
      <c r="C456" s="38"/>
      <c r="D456" s="40"/>
      <c r="E456" s="205"/>
      <c r="F456" s="205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205"/>
      <c r="U456" s="40"/>
      <c r="V456" s="42"/>
      <c r="W456" s="40"/>
      <c r="X456" s="38"/>
      <c r="Y456" s="38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38"/>
      <c r="AN456" s="38"/>
      <c r="AO456" s="38"/>
      <c r="AP456" s="38"/>
      <c r="AQ456" s="38"/>
      <c r="AR456" s="20"/>
      <c r="AS456" s="20"/>
      <c r="AT456" s="20"/>
      <c r="AU456" s="20"/>
      <c r="AV456" s="38"/>
      <c r="AW456" s="38"/>
      <c r="AX456" s="38"/>
      <c r="AY456" s="38"/>
      <c r="AZ456" s="38"/>
    </row>
    <row r="457" ht="21.0" customHeight="1">
      <c r="A457" s="38"/>
      <c r="B457" s="39"/>
      <c r="C457" s="38"/>
      <c r="D457" s="40"/>
      <c r="E457" s="205"/>
      <c r="F457" s="205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205"/>
      <c r="U457" s="40"/>
      <c r="V457" s="42"/>
      <c r="W457" s="40"/>
      <c r="X457" s="38"/>
      <c r="Y457" s="38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38"/>
      <c r="AN457" s="38"/>
      <c r="AO457" s="38"/>
      <c r="AP457" s="38"/>
      <c r="AQ457" s="38"/>
      <c r="AR457" s="20"/>
      <c r="AS457" s="20"/>
      <c r="AT457" s="20"/>
      <c r="AU457" s="20"/>
      <c r="AV457" s="38"/>
      <c r="AW457" s="38"/>
      <c r="AX457" s="38"/>
      <c r="AY457" s="38"/>
      <c r="AZ457" s="38"/>
    </row>
    <row r="458" ht="21.0" customHeight="1">
      <c r="A458" s="38"/>
      <c r="B458" s="39"/>
      <c r="C458" s="38"/>
      <c r="D458" s="40"/>
      <c r="E458" s="205"/>
      <c r="F458" s="205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205"/>
      <c r="U458" s="40"/>
      <c r="V458" s="42"/>
      <c r="W458" s="40"/>
      <c r="X458" s="38"/>
      <c r="Y458" s="38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38"/>
      <c r="AN458" s="38"/>
      <c r="AO458" s="38"/>
      <c r="AP458" s="38"/>
      <c r="AQ458" s="38"/>
      <c r="AR458" s="20"/>
      <c r="AS458" s="20"/>
      <c r="AT458" s="20"/>
      <c r="AU458" s="20"/>
      <c r="AV458" s="38"/>
      <c r="AW458" s="38"/>
      <c r="AX458" s="38"/>
      <c r="AY458" s="38"/>
      <c r="AZ458" s="38"/>
    </row>
    <row r="459" ht="21.0" customHeight="1">
      <c r="A459" s="38"/>
      <c r="B459" s="39"/>
      <c r="C459" s="38"/>
      <c r="D459" s="40"/>
      <c r="E459" s="205"/>
      <c r="F459" s="205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205"/>
      <c r="U459" s="40"/>
      <c r="V459" s="42"/>
      <c r="W459" s="40"/>
      <c r="X459" s="38"/>
      <c r="Y459" s="38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38"/>
      <c r="AN459" s="38"/>
      <c r="AO459" s="38"/>
      <c r="AP459" s="38"/>
      <c r="AQ459" s="38"/>
      <c r="AR459" s="20"/>
      <c r="AS459" s="20"/>
      <c r="AT459" s="20"/>
      <c r="AU459" s="20"/>
      <c r="AV459" s="38"/>
      <c r="AW459" s="38"/>
      <c r="AX459" s="38"/>
      <c r="AY459" s="38"/>
      <c r="AZ459" s="38"/>
    </row>
    <row r="460" ht="21.0" customHeight="1">
      <c r="A460" s="38"/>
      <c r="B460" s="39"/>
      <c r="C460" s="38"/>
      <c r="D460" s="40"/>
      <c r="E460" s="205"/>
      <c r="F460" s="205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205"/>
      <c r="U460" s="40"/>
      <c r="V460" s="42"/>
      <c r="W460" s="40"/>
      <c r="X460" s="38"/>
      <c r="Y460" s="38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38"/>
      <c r="AN460" s="38"/>
      <c r="AO460" s="38"/>
      <c r="AP460" s="38"/>
      <c r="AQ460" s="38"/>
      <c r="AR460" s="20"/>
      <c r="AS460" s="20"/>
      <c r="AT460" s="20"/>
      <c r="AU460" s="20"/>
      <c r="AV460" s="38"/>
      <c r="AW460" s="38"/>
      <c r="AX460" s="38"/>
      <c r="AY460" s="38"/>
      <c r="AZ460" s="38"/>
    </row>
    <row r="461" ht="21.0" customHeight="1">
      <c r="A461" s="38"/>
      <c r="B461" s="39"/>
      <c r="C461" s="38"/>
      <c r="D461" s="40"/>
      <c r="E461" s="205"/>
      <c r="F461" s="205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205"/>
      <c r="U461" s="40"/>
      <c r="V461" s="42"/>
      <c r="W461" s="40"/>
      <c r="X461" s="38"/>
      <c r="Y461" s="38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38"/>
      <c r="AN461" s="38"/>
      <c r="AO461" s="38"/>
      <c r="AP461" s="38"/>
      <c r="AQ461" s="38"/>
      <c r="AR461" s="20"/>
      <c r="AS461" s="20"/>
      <c r="AT461" s="20"/>
      <c r="AU461" s="20"/>
      <c r="AV461" s="38"/>
      <c r="AW461" s="38"/>
      <c r="AX461" s="38"/>
      <c r="AY461" s="38"/>
      <c r="AZ461" s="38"/>
    </row>
    <row r="462" ht="21.0" customHeight="1">
      <c r="A462" s="38"/>
      <c r="B462" s="39"/>
      <c r="C462" s="38"/>
      <c r="D462" s="40"/>
      <c r="E462" s="205"/>
      <c r="F462" s="205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205"/>
      <c r="U462" s="40"/>
      <c r="V462" s="42"/>
      <c r="W462" s="40"/>
      <c r="X462" s="38"/>
      <c r="Y462" s="38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38"/>
      <c r="AN462" s="38"/>
      <c r="AO462" s="38"/>
      <c r="AP462" s="38"/>
      <c r="AQ462" s="38"/>
      <c r="AR462" s="20"/>
      <c r="AS462" s="20"/>
      <c r="AT462" s="20"/>
      <c r="AU462" s="20"/>
      <c r="AV462" s="38"/>
      <c r="AW462" s="38"/>
      <c r="AX462" s="38"/>
      <c r="AY462" s="38"/>
      <c r="AZ462" s="38"/>
    </row>
    <row r="463" ht="21.0" customHeight="1">
      <c r="A463" s="38"/>
      <c r="B463" s="39"/>
      <c r="C463" s="38"/>
      <c r="D463" s="40"/>
      <c r="E463" s="205"/>
      <c r="F463" s="205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205"/>
      <c r="U463" s="40"/>
      <c r="V463" s="42"/>
      <c r="W463" s="40"/>
      <c r="X463" s="38"/>
      <c r="Y463" s="38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38"/>
      <c r="AN463" s="38"/>
      <c r="AO463" s="38"/>
      <c r="AP463" s="38"/>
      <c r="AQ463" s="38"/>
      <c r="AR463" s="20"/>
      <c r="AS463" s="20"/>
      <c r="AT463" s="20"/>
      <c r="AU463" s="20"/>
      <c r="AV463" s="38"/>
      <c r="AW463" s="38"/>
      <c r="AX463" s="38"/>
      <c r="AY463" s="38"/>
      <c r="AZ463" s="38"/>
    </row>
    <row r="464" ht="21.0" customHeight="1">
      <c r="A464" s="38"/>
      <c r="B464" s="39"/>
      <c r="C464" s="38"/>
      <c r="D464" s="40"/>
      <c r="E464" s="205"/>
      <c r="F464" s="205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205"/>
      <c r="U464" s="40"/>
      <c r="V464" s="42"/>
      <c r="W464" s="40"/>
      <c r="X464" s="38"/>
      <c r="Y464" s="38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38"/>
      <c r="AN464" s="38"/>
      <c r="AO464" s="38"/>
      <c r="AP464" s="38"/>
      <c r="AQ464" s="38"/>
      <c r="AR464" s="20"/>
      <c r="AS464" s="20"/>
      <c r="AT464" s="20"/>
      <c r="AU464" s="20"/>
      <c r="AV464" s="38"/>
      <c r="AW464" s="38"/>
      <c r="AX464" s="38"/>
      <c r="AY464" s="38"/>
      <c r="AZ464" s="38"/>
    </row>
    <row r="465" ht="21.0" customHeight="1">
      <c r="A465" s="38"/>
      <c r="B465" s="39"/>
      <c r="C465" s="38"/>
      <c r="D465" s="40"/>
      <c r="E465" s="205"/>
      <c r="F465" s="205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205"/>
      <c r="U465" s="40"/>
      <c r="V465" s="42"/>
      <c r="W465" s="40"/>
      <c r="X465" s="38"/>
      <c r="Y465" s="38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38"/>
      <c r="AN465" s="38"/>
      <c r="AO465" s="38"/>
      <c r="AP465" s="38"/>
      <c r="AQ465" s="38"/>
      <c r="AR465" s="20"/>
      <c r="AS465" s="20"/>
      <c r="AT465" s="20"/>
      <c r="AU465" s="20"/>
      <c r="AV465" s="38"/>
      <c r="AW465" s="38"/>
      <c r="AX465" s="38"/>
      <c r="AY465" s="38"/>
      <c r="AZ465" s="38"/>
    </row>
    <row r="466" ht="21.0" customHeight="1">
      <c r="A466" s="38"/>
      <c r="B466" s="39"/>
      <c r="C466" s="38"/>
      <c r="D466" s="40"/>
      <c r="E466" s="205"/>
      <c r="F466" s="205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205"/>
      <c r="U466" s="40"/>
      <c r="V466" s="42"/>
      <c r="W466" s="40"/>
      <c r="X466" s="38"/>
      <c r="Y466" s="38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38"/>
      <c r="AN466" s="38"/>
      <c r="AO466" s="38"/>
      <c r="AP466" s="38"/>
      <c r="AQ466" s="38"/>
      <c r="AR466" s="20"/>
      <c r="AS466" s="20"/>
      <c r="AT466" s="20"/>
      <c r="AU466" s="20"/>
      <c r="AV466" s="38"/>
      <c r="AW466" s="38"/>
      <c r="AX466" s="38"/>
      <c r="AY466" s="38"/>
      <c r="AZ466" s="38"/>
    </row>
    <row r="467" ht="21.0" customHeight="1">
      <c r="A467" s="38"/>
      <c r="B467" s="39"/>
      <c r="C467" s="38"/>
      <c r="D467" s="40"/>
      <c r="E467" s="205"/>
      <c r="F467" s="205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205"/>
      <c r="U467" s="40"/>
      <c r="V467" s="42"/>
      <c r="W467" s="40"/>
      <c r="X467" s="38"/>
      <c r="Y467" s="38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38"/>
      <c r="AN467" s="38"/>
      <c r="AO467" s="38"/>
      <c r="AP467" s="38"/>
      <c r="AQ467" s="38"/>
      <c r="AR467" s="20"/>
      <c r="AS467" s="20"/>
      <c r="AT467" s="20"/>
      <c r="AU467" s="20"/>
      <c r="AV467" s="38"/>
      <c r="AW467" s="38"/>
      <c r="AX467" s="38"/>
      <c r="AY467" s="38"/>
      <c r="AZ467" s="38"/>
    </row>
    <row r="468" ht="21.0" customHeight="1">
      <c r="A468" s="38"/>
      <c r="B468" s="39"/>
      <c r="C468" s="38"/>
      <c r="D468" s="40"/>
      <c r="E468" s="205"/>
      <c r="F468" s="205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205"/>
      <c r="U468" s="40"/>
      <c r="V468" s="42"/>
      <c r="W468" s="40"/>
      <c r="X468" s="38"/>
      <c r="Y468" s="38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38"/>
      <c r="AN468" s="38"/>
      <c r="AO468" s="38"/>
      <c r="AP468" s="38"/>
      <c r="AQ468" s="38"/>
      <c r="AR468" s="20"/>
      <c r="AS468" s="20"/>
      <c r="AT468" s="20"/>
      <c r="AU468" s="20"/>
      <c r="AV468" s="38"/>
      <c r="AW468" s="38"/>
      <c r="AX468" s="38"/>
      <c r="AY468" s="38"/>
      <c r="AZ468" s="38"/>
    </row>
    <row r="469" ht="21.0" customHeight="1">
      <c r="A469" s="38"/>
      <c r="B469" s="39"/>
      <c r="C469" s="38"/>
      <c r="D469" s="40"/>
      <c r="E469" s="205"/>
      <c r="F469" s="205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205"/>
      <c r="U469" s="40"/>
      <c r="V469" s="42"/>
      <c r="W469" s="40"/>
      <c r="X469" s="38"/>
      <c r="Y469" s="38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38"/>
      <c r="AN469" s="38"/>
      <c r="AO469" s="38"/>
      <c r="AP469" s="38"/>
      <c r="AQ469" s="38"/>
      <c r="AR469" s="20"/>
      <c r="AS469" s="20"/>
      <c r="AT469" s="20"/>
      <c r="AU469" s="20"/>
      <c r="AV469" s="38"/>
      <c r="AW469" s="38"/>
      <c r="AX469" s="38"/>
      <c r="AY469" s="38"/>
      <c r="AZ469" s="38"/>
    </row>
    <row r="470" ht="21.0" customHeight="1">
      <c r="A470" s="38"/>
      <c r="B470" s="39"/>
      <c r="C470" s="38"/>
      <c r="D470" s="40"/>
      <c r="E470" s="205"/>
      <c r="F470" s="205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205"/>
      <c r="U470" s="40"/>
      <c r="V470" s="42"/>
      <c r="W470" s="40"/>
      <c r="X470" s="38"/>
      <c r="Y470" s="38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38"/>
      <c r="AN470" s="38"/>
      <c r="AO470" s="38"/>
      <c r="AP470" s="38"/>
      <c r="AQ470" s="38"/>
      <c r="AR470" s="20"/>
      <c r="AS470" s="20"/>
      <c r="AT470" s="20"/>
      <c r="AU470" s="20"/>
      <c r="AV470" s="38"/>
      <c r="AW470" s="38"/>
      <c r="AX470" s="38"/>
      <c r="AY470" s="38"/>
      <c r="AZ470" s="38"/>
    </row>
    <row r="471" ht="21.0" customHeight="1">
      <c r="A471" s="38"/>
      <c r="B471" s="39"/>
      <c r="C471" s="38"/>
      <c r="D471" s="40"/>
      <c r="E471" s="205"/>
      <c r="F471" s="205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205"/>
      <c r="U471" s="40"/>
      <c r="V471" s="42"/>
      <c r="W471" s="40"/>
      <c r="X471" s="38"/>
      <c r="Y471" s="38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38"/>
      <c r="AN471" s="38"/>
      <c r="AO471" s="38"/>
      <c r="AP471" s="38"/>
      <c r="AQ471" s="38"/>
      <c r="AR471" s="20"/>
      <c r="AS471" s="20"/>
      <c r="AT471" s="20"/>
      <c r="AU471" s="20"/>
      <c r="AV471" s="38"/>
      <c r="AW471" s="38"/>
      <c r="AX471" s="38"/>
      <c r="AY471" s="38"/>
      <c r="AZ471" s="38"/>
    </row>
    <row r="472" ht="21.0" customHeight="1">
      <c r="A472" s="38"/>
      <c r="B472" s="39"/>
      <c r="C472" s="38"/>
      <c r="D472" s="40"/>
      <c r="E472" s="205"/>
      <c r="F472" s="205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205"/>
      <c r="U472" s="40"/>
      <c r="V472" s="42"/>
      <c r="W472" s="40"/>
      <c r="X472" s="38"/>
      <c r="Y472" s="38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38"/>
      <c r="AN472" s="38"/>
      <c r="AO472" s="38"/>
      <c r="AP472" s="38"/>
      <c r="AQ472" s="38"/>
      <c r="AR472" s="20"/>
      <c r="AS472" s="20"/>
      <c r="AT472" s="20"/>
      <c r="AU472" s="20"/>
      <c r="AV472" s="38"/>
      <c r="AW472" s="38"/>
      <c r="AX472" s="38"/>
      <c r="AY472" s="38"/>
      <c r="AZ472" s="38"/>
    </row>
    <row r="473" ht="21.0" customHeight="1">
      <c r="A473" s="38"/>
      <c r="B473" s="39"/>
      <c r="C473" s="38"/>
      <c r="D473" s="40"/>
      <c r="E473" s="205"/>
      <c r="F473" s="205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205"/>
      <c r="U473" s="40"/>
      <c r="V473" s="42"/>
      <c r="W473" s="40"/>
      <c r="X473" s="38"/>
      <c r="Y473" s="38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38"/>
      <c r="AN473" s="38"/>
      <c r="AO473" s="38"/>
      <c r="AP473" s="38"/>
      <c r="AQ473" s="38"/>
      <c r="AR473" s="20"/>
      <c r="AS473" s="20"/>
      <c r="AT473" s="20"/>
      <c r="AU473" s="20"/>
      <c r="AV473" s="38"/>
      <c r="AW473" s="38"/>
      <c r="AX473" s="38"/>
      <c r="AY473" s="38"/>
      <c r="AZ473" s="38"/>
    </row>
    <row r="474" ht="21.0" customHeight="1">
      <c r="A474" s="38"/>
      <c r="B474" s="39"/>
      <c r="C474" s="38"/>
      <c r="D474" s="40"/>
      <c r="E474" s="205"/>
      <c r="F474" s="205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205"/>
      <c r="U474" s="40"/>
      <c r="V474" s="42"/>
      <c r="W474" s="40"/>
      <c r="X474" s="38"/>
      <c r="Y474" s="38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38"/>
      <c r="AN474" s="38"/>
      <c r="AO474" s="38"/>
      <c r="AP474" s="38"/>
      <c r="AQ474" s="38"/>
      <c r="AR474" s="20"/>
      <c r="AS474" s="20"/>
      <c r="AT474" s="20"/>
      <c r="AU474" s="20"/>
      <c r="AV474" s="38"/>
      <c r="AW474" s="38"/>
      <c r="AX474" s="38"/>
      <c r="AY474" s="38"/>
      <c r="AZ474" s="38"/>
    </row>
    <row r="475" ht="21.0" customHeight="1">
      <c r="A475" s="38"/>
      <c r="B475" s="39"/>
      <c r="C475" s="38"/>
      <c r="D475" s="40"/>
      <c r="E475" s="205"/>
      <c r="F475" s="205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205"/>
      <c r="U475" s="40"/>
      <c r="V475" s="42"/>
      <c r="W475" s="40"/>
      <c r="X475" s="38"/>
      <c r="Y475" s="38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38"/>
      <c r="AN475" s="38"/>
      <c r="AO475" s="38"/>
      <c r="AP475" s="38"/>
      <c r="AQ475" s="38"/>
      <c r="AR475" s="20"/>
      <c r="AS475" s="20"/>
      <c r="AT475" s="20"/>
      <c r="AU475" s="20"/>
      <c r="AV475" s="38"/>
      <c r="AW475" s="38"/>
      <c r="AX475" s="38"/>
      <c r="AY475" s="38"/>
      <c r="AZ475" s="38"/>
    </row>
    <row r="476" ht="21.0" customHeight="1">
      <c r="A476" s="38"/>
      <c r="B476" s="39"/>
      <c r="C476" s="38"/>
      <c r="D476" s="40"/>
      <c r="E476" s="205"/>
      <c r="F476" s="205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205"/>
      <c r="U476" s="40"/>
      <c r="V476" s="42"/>
      <c r="W476" s="40"/>
      <c r="X476" s="38"/>
      <c r="Y476" s="38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38"/>
      <c r="AN476" s="38"/>
      <c r="AO476" s="38"/>
      <c r="AP476" s="38"/>
      <c r="AQ476" s="38"/>
      <c r="AR476" s="20"/>
      <c r="AS476" s="20"/>
      <c r="AT476" s="20"/>
      <c r="AU476" s="20"/>
      <c r="AV476" s="38"/>
      <c r="AW476" s="38"/>
      <c r="AX476" s="38"/>
      <c r="AY476" s="38"/>
      <c r="AZ476" s="38"/>
    </row>
    <row r="477" ht="21.0" customHeight="1">
      <c r="A477" s="38"/>
      <c r="B477" s="39"/>
      <c r="C477" s="38"/>
      <c r="D477" s="40"/>
      <c r="E477" s="205"/>
      <c r="F477" s="205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205"/>
      <c r="U477" s="40"/>
      <c r="V477" s="42"/>
      <c r="W477" s="40"/>
      <c r="X477" s="38"/>
      <c r="Y477" s="38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38"/>
      <c r="AN477" s="38"/>
      <c r="AO477" s="38"/>
      <c r="AP477" s="38"/>
      <c r="AQ477" s="38"/>
      <c r="AR477" s="20"/>
      <c r="AS477" s="20"/>
      <c r="AT477" s="20"/>
      <c r="AU477" s="20"/>
      <c r="AV477" s="38"/>
      <c r="AW477" s="38"/>
      <c r="AX477" s="38"/>
      <c r="AY477" s="38"/>
      <c r="AZ477" s="38"/>
    </row>
    <row r="478" ht="21.0" customHeight="1">
      <c r="A478" s="38"/>
      <c r="B478" s="39"/>
      <c r="C478" s="38"/>
      <c r="D478" s="40"/>
      <c r="E478" s="205"/>
      <c r="F478" s="205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205"/>
      <c r="U478" s="40"/>
      <c r="V478" s="42"/>
      <c r="W478" s="40"/>
      <c r="X478" s="38"/>
      <c r="Y478" s="38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38"/>
      <c r="AN478" s="38"/>
      <c r="AO478" s="38"/>
      <c r="AP478" s="38"/>
      <c r="AQ478" s="38"/>
      <c r="AR478" s="20"/>
      <c r="AS478" s="20"/>
      <c r="AT478" s="20"/>
      <c r="AU478" s="20"/>
      <c r="AV478" s="38"/>
      <c r="AW478" s="38"/>
      <c r="AX478" s="38"/>
      <c r="AY478" s="38"/>
      <c r="AZ478" s="38"/>
    </row>
    <row r="479" ht="21.0" customHeight="1">
      <c r="A479" s="38"/>
      <c r="B479" s="39"/>
      <c r="C479" s="38"/>
      <c r="D479" s="40"/>
      <c r="E479" s="205"/>
      <c r="F479" s="205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205"/>
      <c r="U479" s="40"/>
      <c r="V479" s="42"/>
      <c r="W479" s="40"/>
      <c r="X479" s="38"/>
      <c r="Y479" s="38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38"/>
      <c r="AN479" s="38"/>
      <c r="AO479" s="38"/>
      <c r="AP479" s="38"/>
      <c r="AQ479" s="38"/>
      <c r="AR479" s="20"/>
      <c r="AS479" s="20"/>
      <c r="AT479" s="20"/>
      <c r="AU479" s="20"/>
      <c r="AV479" s="38"/>
      <c r="AW479" s="38"/>
      <c r="AX479" s="38"/>
      <c r="AY479" s="38"/>
      <c r="AZ479" s="38"/>
    </row>
    <row r="480" ht="21.0" customHeight="1">
      <c r="A480" s="38"/>
      <c r="B480" s="39"/>
      <c r="C480" s="38"/>
      <c r="D480" s="40"/>
      <c r="E480" s="205"/>
      <c r="F480" s="205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205"/>
      <c r="U480" s="40"/>
      <c r="V480" s="42"/>
      <c r="W480" s="40"/>
      <c r="X480" s="38"/>
      <c r="Y480" s="38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38"/>
      <c r="AN480" s="38"/>
      <c r="AO480" s="38"/>
      <c r="AP480" s="38"/>
      <c r="AQ480" s="38"/>
      <c r="AR480" s="20"/>
      <c r="AS480" s="20"/>
      <c r="AT480" s="20"/>
      <c r="AU480" s="20"/>
      <c r="AV480" s="38"/>
      <c r="AW480" s="38"/>
      <c r="AX480" s="38"/>
      <c r="AY480" s="38"/>
      <c r="AZ480" s="38"/>
    </row>
    <row r="481" ht="21.0" customHeight="1">
      <c r="A481" s="38"/>
      <c r="B481" s="39"/>
      <c r="C481" s="38"/>
      <c r="D481" s="40"/>
      <c r="E481" s="205"/>
      <c r="F481" s="205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205"/>
      <c r="U481" s="40"/>
      <c r="V481" s="42"/>
      <c r="W481" s="40"/>
      <c r="X481" s="38"/>
      <c r="Y481" s="38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38"/>
      <c r="AN481" s="38"/>
      <c r="AO481" s="38"/>
      <c r="AP481" s="38"/>
      <c r="AQ481" s="38"/>
      <c r="AR481" s="20"/>
      <c r="AS481" s="20"/>
      <c r="AT481" s="20"/>
      <c r="AU481" s="20"/>
      <c r="AV481" s="38"/>
      <c r="AW481" s="38"/>
      <c r="AX481" s="38"/>
      <c r="AY481" s="38"/>
      <c r="AZ481" s="38"/>
    </row>
    <row r="482" ht="21.0" customHeight="1">
      <c r="A482" s="38"/>
      <c r="B482" s="39"/>
      <c r="C482" s="38"/>
      <c r="D482" s="40"/>
      <c r="E482" s="205"/>
      <c r="F482" s="205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205"/>
      <c r="U482" s="40"/>
      <c r="V482" s="42"/>
      <c r="W482" s="40"/>
      <c r="X482" s="38"/>
      <c r="Y482" s="38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38"/>
      <c r="AN482" s="38"/>
      <c r="AO482" s="38"/>
      <c r="AP482" s="38"/>
      <c r="AQ482" s="38"/>
      <c r="AR482" s="20"/>
      <c r="AS482" s="20"/>
      <c r="AT482" s="20"/>
      <c r="AU482" s="20"/>
      <c r="AV482" s="38"/>
      <c r="AW482" s="38"/>
      <c r="AX482" s="38"/>
      <c r="AY482" s="38"/>
      <c r="AZ482" s="38"/>
    </row>
    <row r="483" ht="21.0" customHeight="1">
      <c r="A483" s="38"/>
      <c r="B483" s="39"/>
      <c r="C483" s="38"/>
      <c r="D483" s="40"/>
      <c r="E483" s="205"/>
      <c r="F483" s="205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205"/>
      <c r="U483" s="40"/>
      <c r="V483" s="42"/>
      <c r="W483" s="40"/>
      <c r="X483" s="38"/>
      <c r="Y483" s="38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38"/>
      <c r="AN483" s="38"/>
      <c r="AO483" s="38"/>
      <c r="AP483" s="38"/>
      <c r="AQ483" s="38"/>
      <c r="AR483" s="20"/>
      <c r="AS483" s="20"/>
      <c r="AT483" s="20"/>
      <c r="AU483" s="20"/>
      <c r="AV483" s="38"/>
      <c r="AW483" s="38"/>
      <c r="AX483" s="38"/>
      <c r="AY483" s="38"/>
      <c r="AZ483" s="38"/>
    </row>
    <row r="484" ht="21.0" customHeight="1">
      <c r="A484" s="38"/>
      <c r="B484" s="39"/>
      <c r="C484" s="38"/>
      <c r="D484" s="40"/>
      <c r="E484" s="205"/>
      <c r="F484" s="205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205"/>
      <c r="U484" s="40"/>
      <c r="V484" s="42"/>
      <c r="W484" s="40"/>
      <c r="X484" s="38"/>
      <c r="Y484" s="38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38"/>
      <c r="AN484" s="38"/>
      <c r="AO484" s="38"/>
      <c r="AP484" s="38"/>
      <c r="AQ484" s="38"/>
      <c r="AR484" s="20"/>
      <c r="AS484" s="20"/>
      <c r="AT484" s="20"/>
      <c r="AU484" s="20"/>
      <c r="AV484" s="38"/>
      <c r="AW484" s="38"/>
      <c r="AX484" s="38"/>
      <c r="AY484" s="38"/>
      <c r="AZ484" s="38"/>
    </row>
    <row r="485" ht="21.0" customHeight="1">
      <c r="A485" s="38"/>
      <c r="B485" s="39"/>
      <c r="C485" s="38"/>
      <c r="D485" s="40"/>
      <c r="E485" s="205"/>
      <c r="F485" s="205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205"/>
      <c r="U485" s="40"/>
      <c r="V485" s="42"/>
      <c r="W485" s="40"/>
      <c r="X485" s="38"/>
      <c r="Y485" s="38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38"/>
      <c r="AN485" s="38"/>
      <c r="AO485" s="38"/>
      <c r="AP485" s="38"/>
      <c r="AQ485" s="38"/>
      <c r="AR485" s="20"/>
      <c r="AS485" s="20"/>
      <c r="AT485" s="20"/>
      <c r="AU485" s="20"/>
      <c r="AV485" s="38"/>
      <c r="AW485" s="38"/>
      <c r="AX485" s="38"/>
      <c r="AY485" s="38"/>
      <c r="AZ485" s="38"/>
    </row>
    <row r="486" ht="21.0" customHeight="1">
      <c r="A486" s="38"/>
      <c r="B486" s="39"/>
      <c r="C486" s="38"/>
      <c r="D486" s="40"/>
      <c r="E486" s="205"/>
      <c r="F486" s="205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205"/>
      <c r="U486" s="40"/>
      <c r="V486" s="42"/>
      <c r="W486" s="40"/>
      <c r="X486" s="38"/>
      <c r="Y486" s="38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38"/>
      <c r="AN486" s="38"/>
      <c r="AO486" s="38"/>
      <c r="AP486" s="38"/>
      <c r="AQ486" s="38"/>
      <c r="AR486" s="20"/>
      <c r="AS486" s="20"/>
      <c r="AT486" s="20"/>
      <c r="AU486" s="20"/>
      <c r="AV486" s="38"/>
      <c r="AW486" s="38"/>
      <c r="AX486" s="38"/>
      <c r="AY486" s="38"/>
      <c r="AZ486" s="38"/>
    </row>
    <row r="487" ht="21.0" customHeight="1">
      <c r="A487" s="38"/>
      <c r="B487" s="39"/>
      <c r="C487" s="38"/>
      <c r="D487" s="40"/>
      <c r="E487" s="205"/>
      <c r="F487" s="205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205"/>
      <c r="U487" s="40"/>
      <c r="V487" s="42"/>
      <c r="W487" s="40"/>
      <c r="X487" s="38"/>
      <c r="Y487" s="38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38"/>
      <c r="AN487" s="38"/>
      <c r="AO487" s="38"/>
      <c r="AP487" s="38"/>
      <c r="AQ487" s="38"/>
      <c r="AR487" s="20"/>
      <c r="AS487" s="20"/>
      <c r="AT487" s="20"/>
      <c r="AU487" s="20"/>
      <c r="AV487" s="38"/>
      <c r="AW487" s="38"/>
      <c r="AX487" s="38"/>
      <c r="AY487" s="38"/>
      <c r="AZ487" s="38"/>
    </row>
    <row r="488" ht="21.0" customHeight="1">
      <c r="A488" s="38"/>
      <c r="B488" s="39"/>
      <c r="C488" s="38"/>
      <c r="D488" s="40"/>
      <c r="E488" s="205"/>
      <c r="F488" s="205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205"/>
      <c r="U488" s="40"/>
      <c r="V488" s="42"/>
      <c r="W488" s="40"/>
      <c r="X488" s="38"/>
      <c r="Y488" s="38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38"/>
      <c r="AN488" s="38"/>
      <c r="AO488" s="38"/>
      <c r="AP488" s="38"/>
      <c r="AQ488" s="38"/>
      <c r="AR488" s="20"/>
      <c r="AS488" s="20"/>
      <c r="AT488" s="20"/>
      <c r="AU488" s="20"/>
      <c r="AV488" s="38"/>
      <c r="AW488" s="38"/>
      <c r="AX488" s="38"/>
      <c r="AY488" s="38"/>
      <c r="AZ488" s="38"/>
    </row>
    <row r="489" ht="21.0" customHeight="1">
      <c r="A489" s="38"/>
      <c r="B489" s="39"/>
      <c r="C489" s="38"/>
      <c r="D489" s="40"/>
      <c r="E489" s="205"/>
      <c r="F489" s="205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205"/>
      <c r="U489" s="40"/>
      <c r="V489" s="42"/>
      <c r="W489" s="40"/>
      <c r="X489" s="38"/>
      <c r="Y489" s="38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38"/>
      <c r="AN489" s="38"/>
      <c r="AO489" s="38"/>
      <c r="AP489" s="38"/>
      <c r="AQ489" s="38"/>
      <c r="AR489" s="20"/>
      <c r="AS489" s="20"/>
      <c r="AT489" s="20"/>
      <c r="AU489" s="20"/>
      <c r="AV489" s="38"/>
      <c r="AW489" s="38"/>
      <c r="AX489" s="38"/>
      <c r="AY489" s="38"/>
      <c r="AZ489" s="38"/>
    </row>
    <row r="490" ht="21.0" customHeight="1">
      <c r="A490" s="38"/>
      <c r="B490" s="39"/>
      <c r="C490" s="38"/>
      <c r="D490" s="40"/>
      <c r="E490" s="205"/>
      <c r="F490" s="205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205"/>
      <c r="U490" s="40"/>
      <c r="V490" s="42"/>
      <c r="W490" s="40"/>
      <c r="X490" s="38"/>
      <c r="Y490" s="38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38"/>
      <c r="AN490" s="38"/>
      <c r="AO490" s="38"/>
      <c r="AP490" s="38"/>
      <c r="AQ490" s="38"/>
      <c r="AR490" s="20"/>
      <c r="AS490" s="20"/>
      <c r="AT490" s="20"/>
      <c r="AU490" s="20"/>
      <c r="AV490" s="38"/>
      <c r="AW490" s="38"/>
      <c r="AX490" s="38"/>
      <c r="AY490" s="38"/>
      <c r="AZ490" s="38"/>
    </row>
    <row r="491" ht="21.0" customHeight="1">
      <c r="A491" s="38"/>
      <c r="B491" s="39"/>
      <c r="C491" s="38"/>
      <c r="D491" s="40"/>
      <c r="E491" s="205"/>
      <c r="F491" s="205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205"/>
      <c r="U491" s="40"/>
      <c r="V491" s="42"/>
      <c r="W491" s="40"/>
      <c r="X491" s="38"/>
      <c r="Y491" s="38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38"/>
      <c r="AN491" s="38"/>
      <c r="AO491" s="38"/>
      <c r="AP491" s="38"/>
      <c r="AQ491" s="38"/>
      <c r="AR491" s="20"/>
      <c r="AS491" s="20"/>
      <c r="AT491" s="20"/>
      <c r="AU491" s="20"/>
      <c r="AV491" s="38"/>
      <c r="AW491" s="38"/>
      <c r="AX491" s="38"/>
      <c r="AY491" s="38"/>
      <c r="AZ491" s="38"/>
    </row>
    <row r="492" ht="21.0" customHeight="1">
      <c r="A492" s="38"/>
      <c r="B492" s="39"/>
      <c r="C492" s="38"/>
      <c r="D492" s="40"/>
      <c r="E492" s="205"/>
      <c r="F492" s="205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205"/>
      <c r="U492" s="40"/>
      <c r="V492" s="42"/>
      <c r="W492" s="40"/>
      <c r="X492" s="38"/>
      <c r="Y492" s="38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38"/>
      <c r="AN492" s="38"/>
      <c r="AO492" s="38"/>
      <c r="AP492" s="38"/>
      <c r="AQ492" s="38"/>
      <c r="AR492" s="20"/>
      <c r="AS492" s="20"/>
      <c r="AT492" s="20"/>
      <c r="AU492" s="20"/>
      <c r="AV492" s="38"/>
      <c r="AW492" s="38"/>
      <c r="AX492" s="38"/>
      <c r="AY492" s="38"/>
      <c r="AZ492" s="38"/>
    </row>
    <row r="493" ht="21.0" customHeight="1">
      <c r="A493" s="38"/>
      <c r="B493" s="39"/>
      <c r="C493" s="38"/>
      <c r="D493" s="40"/>
      <c r="E493" s="205"/>
      <c r="F493" s="205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205"/>
      <c r="U493" s="40"/>
      <c r="V493" s="42"/>
      <c r="W493" s="40"/>
      <c r="X493" s="38"/>
      <c r="Y493" s="38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38"/>
      <c r="AN493" s="38"/>
      <c r="AO493" s="38"/>
      <c r="AP493" s="38"/>
      <c r="AQ493" s="38"/>
      <c r="AR493" s="20"/>
      <c r="AS493" s="20"/>
      <c r="AT493" s="20"/>
      <c r="AU493" s="20"/>
      <c r="AV493" s="38"/>
      <c r="AW493" s="38"/>
      <c r="AX493" s="38"/>
      <c r="AY493" s="38"/>
      <c r="AZ493" s="38"/>
    </row>
    <row r="494" ht="21.0" customHeight="1">
      <c r="A494" s="38"/>
      <c r="B494" s="39"/>
      <c r="C494" s="38"/>
      <c r="D494" s="40"/>
      <c r="E494" s="205"/>
      <c r="F494" s="205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205"/>
      <c r="U494" s="40"/>
      <c r="V494" s="42"/>
      <c r="W494" s="40"/>
      <c r="X494" s="38"/>
      <c r="Y494" s="38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38"/>
      <c r="AN494" s="38"/>
      <c r="AO494" s="38"/>
      <c r="AP494" s="38"/>
      <c r="AQ494" s="38"/>
      <c r="AR494" s="20"/>
      <c r="AS494" s="20"/>
      <c r="AT494" s="20"/>
      <c r="AU494" s="20"/>
      <c r="AV494" s="38"/>
      <c r="AW494" s="38"/>
      <c r="AX494" s="38"/>
      <c r="AY494" s="38"/>
      <c r="AZ494" s="38"/>
    </row>
    <row r="495" ht="21.0" customHeight="1">
      <c r="A495" s="38"/>
      <c r="B495" s="39"/>
      <c r="C495" s="38"/>
      <c r="D495" s="40"/>
      <c r="E495" s="205"/>
      <c r="F495" s="205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205"/>
      <c r="U495" s="40"/>
      <c r="V495" s="42"/>
      <c r="W495" s="40"/>
      <c r="X495" s="38"/>
      <c r="Y495" s="38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38"/>
      <c r="AN495" s="38"/>
      <c r="AO495" s="38"/>
      <c r="AP495" s="38"/>
      <c r="AQ495" s="38"/>
      <c r="AR495" s="20"/>
      <c r="AS495" s="20"/>
      <c r="AT495" s="20"/>
      <c r="AU495" s="20"/>
      <c r="AV495" s="38"/>
      <c r="AW495" s="38"/>
      <c r="AX495" s="38"/>
      <c r="AY495" s="38"/>
      <c r="AZ495" s="38"/>
    </row>
    <row r="496" ht="21.0" customHeight="1">
      <c r="A496" s="38"/>
      <c r="B496" s="39"/>
      <c r="C496" s="38"/>
      <c r="D496" s="40"/>
      <c r="E496" s="205"/>
      <c r="F496" s="205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205"/>
      <c r="U496" s="40"/>
      <c r="V496" s="42"/>
      <c r="W496" s="40"/>
      <c r="X496" s="38"/>
      <c r="Y496" s="38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38"/>
      <c r="AN496" s="38"/>
      <c r="AO496" s="38"/>
      <c r="AP496" s="38"/>
      <c r="AQ496" s="38"/>
      <c r="AR496" s="20"/>
      <c r="AS496" s="20"/>
      <c r="AT496" s="20"/>
      <c r="AU496" s="20"/>
      <c r="AV496" s="38"/>
      <c r="AW496" s="38"/>
      <c r="AX496" s="38"/>
      <c r="AY496" s="38"/>
      <c r="AZ496" s="38"/>
    </row>
    <row r="497" ht="21.0" customHeight="1">
      <c r="A497" s="38"/>
      <c r="B497" s="39"/>
      <c r="C497" s="38"/>
      <c r="D497" s="40"/>
      <c r="E497" s="205"/>
      <c r="F497" s="205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205"/>
      <c r="U497" s="40"/>
      <c r="V497" s="42"/>
      <c r="W497" s="40"/>
      <c r="X497" s="38"/>
      <c r="Y497" s="38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38"/>
      <c r="AN497" s="38"/>
      <c r="AO497" s="38"/>
      <c r="AP497" s="38"/>
      <c r="AQ497" s="38"/>
      <c r="AR497" s="20"/>
      <c r="AS497" s="20"/>
      <c r="AT497" s="20"/>
      <c r="AU497" s="20"/>
      <c r="AV497" s="38"/>
      <c r="AW497" s="38"/>
      <c r="AX497" s="38"/>
      <c r="AY497" s="38"/>
      <c r="AZ497" s="38"/>
    </row>
    <row r="498" ht="21.0" customHeight="1">
      <c r="A498" s="38"/>
      <c r="B498" s="39"/>
      <c r="C498" s="38"/>
      <c r="D498" s="40"/>
      <c r="E498" s="205"/>
      <c r="F498" s="205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205"/>
      <c r="U498" s="40"/>
      <c r="V498" s="42"/>
      <c r="W498" s="40"/>
      <c r="X498" s="38"/>
      <c r="Y498" s="38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38"/>
      <c r="AN498" s="38"/>
      <c r="AO498" s="38"/>
      <c r="AP498" s="38"/>
      <c r="AQ498" s="38"/>
      <c r="AR498" s="20"/>
      <c r="AS498" s="20"/>
      <c r="AT498" s="20"/>
      <c r="AU498" s="20"/>
      <c r="AV498" s="38"/>
      <c r="AW498" s="38"/>
      <c r="AX498" s="38"/>
      <c r="AY498" s="38"/>
      <c r="AZ498" s="38"/>
    </row>
    <row r="499" ht="21.0" customHeight="1">
      <c r="A499" s="38"/>
      <c r="B499" s="39"/>
      <c r="C499" s="38"/>
      <c r="D499" s="40"/>
      <c r="E499" s="205"/>
      <c r="F499" s="205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205"/>
      <c r="U499" s="40"/>
      <c r="V499" s="42"/>
      <c r="W499" s="40"/>
      <c r="X499" s="38"/>
      <c r="Y499" s="38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38"/>
      <c r="AN499" s="38"/>
      <c r="AO499" s="38"/>
      <c r="AP499" s="38"/>
      <c r="AQ499" s="38"/>
      <c r="AR499" s="20"/>
      <c r="AS499" s="20"/>
      <c r="AT499" s="20"/>
      <c r="AU499" s="20"/>
      <c r="AV499" s="38"/>
      <c r="AW499" s="38"/>
      <c r="AX499" s="38"/>
      <c r="AY499" s="38"/>
      <c r="AZ499" s="38"/>
    </row>
    <row r="500" ht="21.0" customHeight="1">
      <c r="A500" s="38"/>
      <c r="B500" s="39"/>
      <c r="C500" s="38"/>
      <c r="D500" s="40"/>
      <c r="E500" s="205"/>
      <c r="F500" s="205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205"/>
      <c r="U500" s="40"/>
      <c r="V500" s="42"/>
      <c r="W500" s="40"/>
      <c r="X500" s="38"/>
      <c r="Y500" s="38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38"/>
      <c r="AN500" s="38"/>
      <c r="AO500" s="38"/>
      <c r="AP500" s="38"/>
      <c r="AQ500" s="38"/>
      <c r="AR500" s="20"/>
      <c r="AS500" s="20"/>
      <c r="AT500" s="20"/>
      <c r="AU500" s="20"/>
      <c r="AV500" s="38"/>
      <c r="AW500" s="38"/>
      <c r="AX500" s="38"/>
      <c r="AY500" s="38"/>
      <c r="AZ500" s="38"/>
    </row>
    <row r="501" ht="21.0" customHeight="1">
      <c r="A501" s="38"/>
      <c r="B501" s="39"/>
      <c r="C501" s="38"/>
      <c r="D501" s="40"/>
      <c r="E501" s="205"/>
      <c r="F501" s="205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205"/>
      <c r="U501" s="40"/>
      <c r="V501" s="42"/>
      <c r="W501" s="40"/>
      <c r="X501" s="38"/>
      <c r="Y501" s="38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38"/>
      <c r="AN501" s="38"/>
      <c r="AO501" s="38"/>
      <c r="AP501" s="38"/>
      <c r="AQ501" s="38"/>
      <c r="AR501" s="20"/>
      <c r="AS501" s="20"/>
      <c r="AT501" s="20"/>
      <c r="AU501" s="20"/>
      <c r="AV501" s="38"/>
      <c r="AW501" s="38"/>
      <c r="AX501" s="38"/>
      <c r="AY501" s="38"/>
      <c r="AZ501" s="38"/>
    </row>
    <row r="502" ht="21.0" customHeight="1">
      <c r="A502" s="38"/>
      <c r="B502" s="39"/>
      <c r="C502" s="38"/>
      <c r="D502" s="40"/>
      <c r="E502" s="205"/>
      <c r="F502" s="205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205"/>
      <c r="U502" s="40"/>
      <c r="V502" s="42"/>
      <c r="W502" s="40"/>
      <c r="X502" s="38"/>
      <c r="Y502" s="38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38"/>
      <c r="AN502" s="38"/>
      <c r="AO502" s="38"/>
      <c r="AP502" s="38"/>
      <c r="AQ502" s="38"/>
      <c r="AR502" s="20"/>
      <c r="AS502" s="20"/>
      <c r="AT502" s="20"/>
      <c r="AU502" s="20"/>
      <c r="AV502" s="38"/>
      <c r="AW502" s="38"/>
      <c r="AX502" s="38"/>
      <c r="AY502" s="38"/>
      <c r="AZ502" s="38"/>
    </row>
    <row r="503" ht="21.0" customHeight="1">
      <c r="A503" s="38"/>
      <c r="B503" s="39"/>
      <c r="C503" s="38"/>
      <c r="D503" s="40"/>
      <c r="E503" s="205"/>
      <c r="F503" s="205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205"/>
      <c r="U503" s="40"/>
      <c r="V503" s="42"/>
      <c r="W503" s="40"/>
      <c r="X503" s="38"/>
      <c r="Y503" s="38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38"/>
      <c r="AN503" s="38"/>
      <c r="AO503" s="38"/>
      <c r="AP503" s="38"/>
      <c r="AQ503" s="38"/>
      <c r="AR503" s="20"/>
      <c r="AS503" s="20"/>
      <c r="AT503" s="20"/>
      <c r="AU503" s="20"/>
      <c r="AV503" s="38"/>
      <c r="AW503" s="38"/>
      <c r="AX503" s="38"/>
      <c r="AY503" s="38"/>
      <c r="AZ503" s="38"/>
    </row>
    <row r="504" ht="21.0" customHeight="1">
      <c r="A504" s="38"/>
      <c r="B504" s="39"/>
      <c r="C504" s="38"/>
      <c r="D504" s="40"/>
      <c r="E504" s="205"/>
      <c r="F504" s="205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205"/>
      <c r="U504" s="40"/>
      <c r="V504" s="42"/>
      <c r="W504" s="40"/>
      <c r="X504" s="38"/>
      <c r="Y504" s="38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38"/>
      <c r="AN504" s="38"/>
      <c r="AO504" s="38"/>
      <c r="AP504" s="38"/>
      <c r="AQ504" s="38"/>
      <c r="AR504" s="20"/>
      <c r="AS504" s="20"/>
      <c r="AT504" s="20"/>
      <c r="AU504" s="20"/>
      <c r="AV504" s="38"/>
      <c r="AW504" s="38"/>
      <c r="AX504" s="38"/>
      <c r="AY504" s="38"/>
      <c r="AZ504" s="38"/>
    </row>
    <row r="505" ht="21.0" customHeight="1">
      <c r="A505" s="38"/>
      <c r="B505" s="39"/>
      <c r="C505" s="38"/>
      <c r="D505" s="40"/>
      <c r="E505" s="205"/>
      <c r="F505" s="205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205"/>
      <c r="U505" s="40"/>
      <c r="V505" s="42"/>
      <c r="W505" s="40"/>
      <c r="X505" s="38"/>
      <c r="Y505" s="38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38"/>
      <c r="AN505" s="38"/>
      <c r="AO505" s="38"/>
      <c r="AP505" s="38"/>
      <c r="AQ505" s="38"/>
      <c r="AR505" s="20"/>
      <c r="AS505" s="20"/>
      <c r="AT505" s="20"/>
      <c r="AU505" s="20"/>
      <c r="AV505" s="38"/>
      <c r="AW505" s="38"/>
      <c r="AX505" s="38"/>
      <c r="AY505" s="38"/>
      <c r="AZ505" s="38"/>
    </row>
    <row r="506" ht="21.0" customHeight="1">
      <c r="A506" s="38"/>
      <c r="B506" s="39"/>
      <c r="C506" s="38"/>
      <c r="D506" s="40"/>
      <c r="E506" s="205"/>
      <c r="F506" s="205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205"/>
      <c r="U506" s="40"/>
      <c r="V506" s="42"/>
      <c r="W506" s="40"/>
      <c r="X506" s="38"/>
      <c r="Y506" s="38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38"/>
      <c r="AN506" s="38"/>
      <c r="AO506" s="38"/>
      <c r="AP506" s="38"/>
      <c r="AQ506" s="38"/>
      <c r="AR506" s="20"/>
      <c r="AS506" s="20"/>
      <c r="AT506" s="20"/>
      <c r="AU506" s="20"/>
      <c r="AV506" s="38"/>
      <c r="AW506" s="38"/>
      <c r="AX506" s="38"/>
      <c r="AY506" s="38"/>
      <c r="AZ506" s="38"/>
    </row>
    <row r="507" ht="21.0" customHeight="1">
      <c r="A507" s="38"/>
      <c r="B507" s="39"/>
      <c r="C507" s="38"/>
      <c r="D507" s="40"/>
      <c r="E507" s="205"/>
      <c r="F507" s="205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205"/>
      <c r="U507" s="40"/>
      <c r="V507" s="42"/>
      <c r="W507" s="40"/>
      <c r="X507" s="38"/>
      <c r="Y507" s="38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38"/>
      <c r="AN507" s="38"/>
      <c r="AO507" s="38"/>
      <c r="AP507" s="38"/>
      <c r="AQ507" s="38"/>
      <c r="AR507" s="20"/>
      <c r="AS507" s="20"/>
      <c r="AT507" s="20"/>
      <c r="AU507" s="20"/>
      <c r="AV507" s="38"/>
      <c r="AW507" s="38"/>
      <c r="AX507" s="38"/>
      <c r="AY507" s="38"/>
      <c r="AZ507" s="38"/>
    </row>
    <row r="508" ht="21.0" customHeight="1">
      <c r="A508" s="38"/>
      <c r="B508" s="39"/>
      <c r="C508" s="38"/>
      <c r="D508" s="40"/>
      <c r="E508" s="205"/>
      <c r="F508" s="205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205"/>
      <c r="U508" s="40"/>
      <c r="V508" s="42"/>
      <c r="W508" s="40"/>
      <c r="X508" s="38"/>
      <c r="Y508" s="38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38"/>
      <c r="AN508" s="38"/>
      <c r="AO508" s="38"/>
      <c r="AP508" s="38"/>
      <c r="AQ508" s="38"/>
      <c r="AR508" s="20"/>
      <c r="AS508" s="20"/>
      <c r="AT508" s="20"/>
      <c r="AU508" s="20"/>
      <c r="AV508" s="38"/>
      <c r="AW508" s="38"/>
      <c r="AX508" s="38"/>
      <c r="AY508" s="38"/>
      <c r="AZ508" s="38"/>
    </row>
    <row r="509" ht="21.0" customHeight="1">
      <c r="A509" s="38"/>
      <c r="B509" s="39"/>
      <c r="C509" s="38"/>
      <c r="D509" s="40"/>
      <c r="E509" s="205"/>
      <c r="F509" s="205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205"/>
      <c r="U509" s="40"/>
      <c r="V509" s="42"/>
      <c r="W509" s="40"/>
      <c r="X509" s="38"/>
      <c r="Y509" s="38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38"/>
      <c r="AN509" s="38"/>
      <c r="AO509" s="38"/>
      <c r="AP509" s="38"/>
      <c r="AQ509" s="38"/>
      <c r="AR509" s="20"/>
      <c r="AS509" s="20"/>
      <c r="AT509" s="20"/>
      <c r="AU509" s="20"/>
      <c r="AV509" s="38"/>
      <c r="AW509" s="38"/>
      <c r="AX509" s="38"/>
      <c r="AY509" s="38"/>
      <c r="AZ509" s="38"/>
    </row>
    <row r="510" ht="21.0" customHeight="1">
      <c r="A510" s="38"/>
      <c r="B510" s="39"/>
      <c r="C510" s="38"/>
      <c r="D510" s="40"/>
      <c r="E510" s="205"/>
      <c r="F510" s="205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205"/>
      <c r="U510" s="40"/>
      <c r="V510" s="42"/>
      <c r="W510" s="40"/>
      <c r="X510" s="38"/>
      <c r="Y510" s="38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38"/>
      <c r="AN510" s="38"/>
      <c r="AO510" s="38"/>
      <c r="AP510" s="38"/>
      <c r="AQ510" s="38"/>
      <c r="AR510" s="20"/>
      <c r="AS510" s="20"/>
      <c r="AT510" s="20"/>
      <c r="AU510" s="20"/>
      <c r="AV510" s="38"/>
      <c r="AW510" s="38"/>
      <c r="AX510" s="38"/>
      <c r="AY510" s="38"/>
      <c r="AZ510" s="38"/>
    </row>
    <row r="511" ht="21.0" customHeight="1">
      <c r="A511" s="38"/>
      <c r="B511" s="39"/>
      <c r="C511" s="38"/>
      <c r="D511" s="40"/>
      <c r="E511" s="205"/>
      <c r="F511" s="205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205"/>
      <c r="U511" s="40"/>
      <c r="V511" s="42"/>
      <c r="W511" s="40"/>
      <c r="X511" s="38"/>
      <c r="Y511" s="38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38"/>
      <c r="AN511" s="38"/>
      <c r="AO511" s="38"/>
      <c r="AP511" s="38"/>
      <c r="AQ511" s="38"/>
      <c r="AR511" s="20"/>
      <c r="AS511" s="20"/>
      <c r="AT511" s="20"/>
      <c r="AU511" s="20"/>
      <c r="AV511" s="38"/>
      <c r="AW511" s="38"/>
      <c r="AX511" s="38"/>
      <c r="AY511" s="38"/>
      <c r="AZ511" s="38"/>
    </row>
    <row r="512" ht="21.0" customHeight="1">
      <c r="A512" s="38"/>
      <c r="B512" s="39"/>
      <c r="C512" s="38"/>
      <c r="D512" s="40"/>
      <c r="E512" s="205"/>
      <c r="F512" s="205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205"/>
      <c r="U512" s="40"/>
      <c r="V512" s="42"/>
      <c r="W512" s="40"/>
      <c r="X512" s="38"/>
      <c r="Y512" s="38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38"/>
      <c r="AN512" s="38"/>
      <c r="AO512" s="38"/>
      <c r="AP512" s="38"/>
      <c r="AQ512" s="38"/>
      <c r="AR512" s="20"/>
      <c r="AS512" s="20"/>
      <c r="AT512" s="20"/>
      <c r="AU512" s="20"/>
      <c r="AV512" s="38"/>
      <c r="AW512" s="38"/>
      <c r="AX512" s="38"/>
      <c r="AY512" s="38"/>
      <c r="AZ512" s="38"/>
    </row>
    <row r="513" ht="21.0" customHeight="1">
      <c r="A513" s="38"/>
      <c r="B513" s="39"/>
      <c r="C513" s="38"/>
      <c r="D513" s="40"/>
      <c r="E513" s="205"/>
      <c r="F513" s="205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205"/>
      <c r="U513" s="40"/>
      <c r="V513" s="42"/>
      <c r="W513" s="40"/>
      <c r="X513" s="38"/>
      <c r="Y513" s="38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38"/>
      <c r="AN513" s="38"/>
      <c r="AO513" s="38"/>
      <c r="AP513" s="38"/>
      <c r="AQ513" s="38"/>
      <c r="AR513" s="20"/>
      <c r="AS513" s="20"/>
      <c r="AT513" s="20"/>
      <c r="AU513" s="20"/>
      <c r="AV513" s="38"/>
      <c r="AW513" s="38"/>
      <c r="AX513" s="38"/>
      <c r="AY513" s="38"/>
      <c r="AZ513" s="38"/>
    </row>
    <row r="514" ht="21.0" customHeight="1">
      <c r="A514" s="38"/>
      <c r="B514" s="39"/>
      <c r="C514" s="38"/>
      <c r="D514" s="40"/>
      <c r="E514" s="205"/>
      <c r="F514" s="205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205"/>
      <c r="U514" s="40"/>
      <c r="V514" s="42"/>
      <c r="W514" s="40"/>
      <c r="X514" s="38"/>
      <c r="Y514" s="38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38"/>
      <c r="AN514" s="38"/>
      <c r="AO514" s="38"/>
      <c r="AP514" s="38"/>
      <c r="AQ514" s="38"/>
      <c r="AR514" s="20"/>
      <c r="AS514" s="20"/>
      <c r="AT514" s="20"/>
      <c r="AU514" s="20"/>
      <c r="AV514" s="38"/>
      <c r="AW514" s="38"/>
      <c r="AX514" s="38"/>
      <c r="AY514" s="38"/>
      <c r="AZ514" s="38"/>
    </row>
    <row r="515" ht="21.0" customHeight="1">
      <c r="A515" s="38"/>
      <c r="B515" s="39"/>
      <c r="C515" s="38"/>
      <c r="D515" s="40"/>
      <c r="E515" s="205"/>
      <c r="F515" s="205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205"/>
      <c r="U515" s="40"/>
      <c r="V515" s="42"/>
      <c r="W515" s="40"/>
      <c r="X515" s="38"/>
      <c r="Y515" s="38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38"/>
      <c r="AN515" s="38"/>
      <c r="AO515" s="38"/>
      <c r="AP515" s="38"/>
      <c r="AQ515" s="38"/>
      <c r="AR515" s="20"/>
      <c r="AS515" s="20"/>
      <c r="AT515" s="20"/>
      <c r="AU515" s="20"/>
      <c r="AV515" s="38"/>
      <c r="AW515" s="38"/>
      <c r="AX515" s="38"/>
      <c r="AY515" s="38"/>
      <c r="AZ515" s="38"/>
    </row>
    <row r="516" ht="21.0" customHeight="1">
      <c r="A516" s="38"/>
      <c r="B516" s="39"/>
      <c r="C516" s="38"/>
      <c r="D516" s="40"/>
      <c r="E516" s="205"/>
      <c r="F516" s="205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205"/>
      <c r="U516" s="40"/>
      <c r="V516" s="42"/>
      <c r="W516" s="40"/>
      <c r="X516" s="38"/>
      <c r="Y516" s="38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38"/>
      <c r="AN516" s="38"/>
      <c r="AO516" s="38"/>
      <c r="AP516" s="38"/>
      <c r="AQ516" s="38"/>
      <c r="AR516" s="20"/>
      <c r="AS516" s="20"/>
      <c r="AT516" s="20"/>
      <c r="AU516" s="20"/>
      <c r="AV516" s="38"/>
      <c r="AW516" s="38"/>
      <c r="AX516" s="38"/>
      <c r="AY516" s="38"/>
      <c r="AZ516" s="38"/>
    </row>
    <row r="517" ht="21.0" customHeight="1">
      <c r="A517" s="38"/>
      <c r="B517" s="39"/>
      <c r="C517" s="38"/>
      <c r="D517" s="40"/>
      <c r="E517" s="205"/>
      <c r="F517" s="205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205"/>
      <c r="U517" s="40"/>
      <c r="V517" s="42"/>
      <c r="W517" s="40"/>
      <c r="X517" s="38"/>
      <c r="Y517" s="38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38"/>
      <c r="AN517" s="38"/>
      <c r="AO517" s="38"/>
      <c r="AP517" s="38"/>
      <c r="AQ517" s="38"/>
      <c r="AR517" s="20"/>
      <c r="AS517" s="20"/>
      <c r="AT517" s="20"/>
      <c r="AU517" s="20"/>
      <c r="AV517" s="38"/>
      <c r="AW517" s="38"/>
      <c r="AX517" s="38"/>
      <c r="AY517" s="38"/>
      <c r="AZ517" s="38"/>
    </row>
    <row r="518" ht="21.0" customHeight="1">
      <c r="A518" s="38"/>
      <c r="B518" s="39"/>
      <c r="C518" s="38"/>
      <c r="D518" s="40"/>
      <c r="E518" s="205"/>
      <c r="F518" s="205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205"/>
      <c r="U518" s="40"/>
      <c r="V518" s="42"/>
      <c r="W518" s="40"/>
      <c r="X518" s="38"/>
      <c r="Y518" s="38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38"/>
      <c r="AN518" s="38"/>
      <c r="AO518" s="38"/>
      <c r="AP518" s="38"/>
      <c r="AQ518" s="38"/>
      <c r="AR518" s="20"/>
      <c r="AS518" s="20"/>
      <c r="AT518" s="20"/>
      <c r="AU518" s="20"/>
      <c r="AV518" s="38"/>
      <c r="AW518" s="38"/>
      <c r="AX518" s="38"/>
      <c r="AY518" s="38"/>
      <c r="AZ518" s="38"/>
    </row>
    <row r="519" ht="21.0" customHeight="1">
      <c r="A519" s="38"/>
      <c r="B519" s="39"/>
      <c r="C519" s="38"/>
      <c r="D519" s="40"/>
      <c r="E519" s="205"/>
      <c r="F519" s="205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205"/>
      <c r="U519" s="40"/>
      <c r="V519" s="42"/>
      <c r="W519" s="40"/>
      <c r="X519" s="38"/>
      <c r="Y519" s="38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38"/>
      <c r="AN519" s="38"/>
      <c r="AO519" s="38"/>
      <c r="AP519" s="38"/>
      <c r="AQ519" s="38"/>
      <c r="AR519" s="20"/>
      <c r="AS519" s="20"/>
      <c r="AT519" s="20"/>
      <c r="AU519" s="20"/>
      <c r="AV519" s="38"/>
      <c r="AW519" s="38"/>
      <c r="AX519" s="38"/>
      <c r="AY519" s="38"/>
      <c r="AZ519" s="38"/>
    </row>
    <row r="520" ht="21.0" customHeight="1">
      <c r="A520" s="38"/>
      <c r="B520" s="39"/>
      <c r="C520" s="38"/>
      <c r="D520" s="40"/>
      <c r="E520" s="205"/>
      <c r="F520" s="205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205"/>
      <c r="U520" s="40"/>
      <c r="V520" s="42"/>
      <c r="W520" s="40"/>
      <c r="X520" s="38"/>
      <c r="Y520" s="38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38"/>
      <c r="AN520" s="38"/>
      <c r="AO520" s="38"/>
      <c r="AP520" s="38"/>
      <c r="AQ520" s="38"/>
      <c r="AR520" s="20"/>
      <c r="AS520" s="20"/>
      <c r="AT520" s="20"/>
      <c r="AU520" s="20"/>
      <c r="AV520" s="38"/>
      <c r="AW520" s="38"/>
      <c r="AX520" s="38"/>
      <c r="AY520" s="38"/>
      <c r="AZ520" s="38"/>
    </row>
    <row r="521" ht="21.0" customHeight="1">
      <c r="A521" s="38"/>
      <c r="B521" s="39"/>
      <c r="C521" s="38"/>
      <c r="D521" s="40"/>
      <c r="E521" s="205"/>
      <c r="F521" s="205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205"/>
      <c r="U521" s="40"/>
      <c r="V521" s="42"/>
      <c r="W521" s="40"/>
      <c r="X521" s="38"/>
      <c r="Y521" s="38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38"/>
      <c r="AN521" s="38"/>
      <c r="AO521" s="38"/>
      <c r="AP521" s="38"/>
      <c r="AQ521" s="38"/>
      <c r="AR521" s="20"/>
      <c r="AS521" s="20"/>
      <c r="AT521" s="20"/>
      <c r="AU521" s="20"/>
      <c r="AV521" s="38"/>
      <c r="AW521" s="38"/>
      <c r="AX521" s="38"/>
      <c r="AY521" s="38"/>
      <c r="AZ521" s="38"/>
    </row>
    <row r="522" ht="21.0" customHeight="1">
      <c r="A522" s="38"/>
      <c r="B522" s="39"/>
      <c r="C522" s="38"/>
      <c r="D522" s="40"/>
      <c r="E522" s="205"/>
      <c r="F522" s="205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205"/>
      <c r="U522" s="40"/>
      <c r="V522" s="42"/>
      <c r="W522" s="40"/>
      <c r="X522" s="38"/>
      <c r="Y522" s="38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38"/>
      <c r="AN522" s="38"/>
      <c r="AO522" s="38"/>
      <c r="AP522" s="38"/>
      <c r="AQ522" s="38"/>
      <c r="AR522" s="20"/>
      <c r="AS522" s="20"/>
      <c r="AT522" s="20"/>
      <c r="AU522" s="20"/>
      <c r="AV522" s="38"/>
      <c r="AW522" s="38"/>
      <c r="AX522" s="38"/>
      <c r="AY522" s="38"/>
      <c r="AZ522" s="38"/>
    </row>
    <row r="523" ht="21.0" customHeight="1">
      <c r="A523" s="38"/>
      <c r="B523" s="39"/>
      <c r="C523" s="38"/>
      <c r="D523" s="40"/>
      <c r="E523" s="205"/>
      <c r="F523" s="205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205"/>
      <c r="U523" s="40"/>
      <c r="V523" s="42"/>
      <c r="W523" s="40"/>
      <c r="X523" s="38"/>
      <c r="Y523" s="38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38"/>
      <c r="AN523" s="38"/>
      <c r="AO523" s="38"/>
      <c r="AP523" s="38"/>
      <c r="AQ523" s="38"/>
      <c r="AR523" s="20"/>
      <c r="AS523" s="20"/>
      <c r="AT523" s="20"/>
      <c r="AU523" s="20"/>
      <c r="AV523" s="38"/>
      <c r="AW523" s="38"/>
      <c r="AX523" s="38"/>
      <c r="AY523" s="38"/>
      <c r="AZ523" s="38"/>
    </row>
    <row r="524" ht="21.0" customHeight="1">
      <c r="A524" s="38"/>
      <c r="B524" s="39"/>
      <c r="C524" s="38"/>
      <c r="D524" s="40"/>
      <c r="E524" s="205"/>
      <c r="F524" s="205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205"/>
      <c r="U524" s="40"/>
      <c r="V524" s="42"/>
      <c r="W524" s="40"/>
      <c r="X524" s="38"/>
      <c r="Y524" s="38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38"/>
      <c r="AN524" s="38"/>
      <c r="AO524" s="38"/>
      <c r="AP524" s="38"/>
      <c r="AQ524" s="38"/>
      <c r="AR524" s="20"/>
      <c r="AS524" s="20"/>
      <c r="AT524" s="20"/>
      <c r="AU524" s="20"/>
      <c r="AV524" s="38"/>
      <c r="AW524" s="38"/>
      <c r="AX524" s="38"/>
      <c r="AY524" s="38"/>
      <c r="AZ524" s="38"/>
    </row>
    <row r="525" ht="21.0" customHeight="1">
      <c r="A525" s="38"/>
      <c r="B525" s="39"/>
      <c r="C525" s="38"/>
      <c r="D525" s="40"/>
      <c r="E525" s="205"/>
      <c r="F525" s="205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205"/>
      <c r="U525" s="40"/>
      <c r="V525" s="42"/>
      <c r="W525" s="40"/>
      <c r="X525" s="38"/>
      <c r="Y525" s="38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38"/>
      <c r="AN525" s="38"/>
      <c r="AO525" s="38"/>
      <c r="AP525" s="38"/>
      <c r="AQ525" s="38"/>
      <c r="AR525" s="20"/>
      <c r="AS525" s="20"/>
      <c r="AT525" s="20"/>
      <c r="AU525" s="20"/>
      <c r="AV525" s="38"/>
      <c r="AW525" s="38"/>
      <c r="AX525" s="38"/>
      <c r="AY525" s="38"/>
      <c r="AZ525" s="38"/>
    </row>
    <row r="526" ht="21.0" customHeight="1">
      <c r="A526" s="38"/>
      <c r="B526" s="39"/>
      <c r="C526" s="38"/>
      <c r="D526" s="40"/>
      <c r="E526" s="205"/>
      <c r="F526" s="205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205"/>
      <c r="U526" s="40"/>
      <c r="V526" s="42"/>
      <c r="W526" s="40"/>
      <c r="X526" s="38"/>
      <c r="Y526" s="38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38"/>
      <c r="AN526" s="38"/>
      <c r="AO526" s="38"/>
      <c r="AP526" s="38"/>
      <c r="AQ526" s="38"/>
      <c r="AR526" s="20"/>
      <c r="AS526" s="20"/>
      <c r="AT526" s="20"/>
      <c r="AU526" s="20"/>
      <c r="AV526" s="38"/>
      <c r="AW526" s="38"/>
      <c r="AX526" s="38"/>
      <c r="AY526" s="38"/>
      <c r="AZ526" s="38"/>
    </row>
    <row r="527" ht="21.0" customHeight="1">
      <c r="A527" s="38"/>
      <c r="B527" s="39"/>
      <c r="C527" s="38"/>
      <c r="D527" s="40"/>
      <c r="E527" s="205"/>
      <c r="F527" s="205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205"/>
      <c r="U527" s="40"/>
      <c r="V527" s="42"/>
      <c r="W527" s="40"/>
      <c r="X527" s="38"/>
      <c r="Y527" s="38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38"/>
      <c r="AN527" s="38"/>
      <c r="AO527" s="38"/>
      <c r="AP527" s="38"/>
      <c r="AQ527" s="38"/>
      <c r="AR527" s="20"/>
      <c r="AS527" s="20"/>
      <c r="AT527" s="20"/>
      <c r="AU527" s="20"/>
      <c r="AV527" s="38"/>
      <c r="AW527" s="38"/>
      <c r="AX527" s="38"/>
      <c r="AY527" s="38"/>
      <c r="AZ527" s="38"/>
    </row>
    <row r="528" ht="21.0" customHeight="1">
      <c r="A528" s="38"/>
      <c r="B528" s="39"/>
      <c r="C528" s="38"/>
      <c r="D528" s="40"/>
      <c r="E528" s="205"/>
      <c r="F528" s="205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205"/>
      <c r="U528" s="40"/>
      <c r="V528" s="42"/>
      <c r="W528" s="40"/>
      <c r="X528" s="38"/>
      <c r="Y528" s="38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38"/>
      <c r="AN528" s="38"/>
      <c r="AO528" s="38"/>
      <c r="AP528" s="38"/>
      <c r="AQ528" s="38"/>
      <c r="AR528" s="20"/>
      <c r="AS528" s="20"/>
      <c r="AT528" s="20"/>
      <c r="AU528" s="20"/>
      <c r="AV528" s="38"/>
      <c r="AW528" s="38"/>
      <c r="AX528" s="38"/>
      <c r="AY528" s="38"/>
      <c r="AZ528" s="38"/>
    </row>
    <row r="529" ht="21.0" customHeight="1">
      <c r="A529" s="38"/>
      <c r="B529" s="39"/>
      <c r="C529" s="38"/>
      <c r="D529" s="40"/>
      <c r="E529" s="205"/>
      <c r="F529" s="205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205"/>
      <c r="U529" s="40"/>
      <c r="V529" s="42"/>
      <c r="W529" s="40"/>
      <c r="X529" s="38"/>
      <c r="Y529" s="38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38"/>
      <c r="AN529" s="38"/>
      <c r="AO529" s="38"/>
      <c r="AP529" s="38"/>
      <c r="AQ529" s="38"/>
      <c r="AR529" s="20"/>
      <c r="AS529" s="20"/>
      <c r="AT529" s="20"/>
      <c r="AU529" s="20"/>
      <c r="AV529" s="38"/>
      <c r="AW529" s="38"/>
      <c r="AX529" s="38"/>
      <c r="AY529" s="38"/>
      <c r="AZ529" s="38"/>
    </row>
    <row r="530" ht="21.0" customHeight="1">
      <c r="A530" s="38"/>
      <c r="B530" s="39"/>
      <c r="C530" s="38"/>
      <c r="D530" s="40"/>
      <c r="E530" s="205"/>
      <c r="F530" s="205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205"/>
      <c r="U530" s="40"/>
      <c r="V530" s="42"/>
      <c r="W530" s="40"/>
      <c r="X530" s="38"/>
      <c r="Y530" s="38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38"/>
      <c r="AN530" s="38"/>
      <c r="AO530" s="38"/>
      <c r="AP530" s="38"/>
      <c r="AQ530" s="38"/>
      <c r="AR530" s="20"/>
      <c r="AS530" s="20"/>
      <c r="AT530" s="20"/>
      <c r="AU530" s="20"/>
      <c r="AV530" s="38"/>
      <c r="AW530" s="38"/>
      <c r="AX530" s="38"/>
      <c r="AY530" s="38"/>
      <c r="AZ530" s="38"/>
    </row>
    <row r="531" ht="21.0" customHeight="1">
      <c r="A531" s="38"/>
      <c r="B531" s="39"/>
      <c r="C531" s="38"/>
      <c r="D531" s="40"/>
      <c r="E531" s="205"/>
      <c r="F531" s="205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205"/>
      <c r="U531" s="40"/>
      <c r="V531" s="42"/>
      <c r="W531" s="40"/>
      <c r="X531" s="38"/>
      <c r="Y531" s="38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38"/>
      <c r="AN531" s="38"/>
      <c r="AO531" s="38"/>
      <c r="AP531" s="38"/>
      <c r="AQ531" s="38"/>
      <c r="AR531" s="20"/>
      <c r="AS531" s="20"/>
      <c r="AT531" s="20"/>
      <c r="AU531" s="20"/>
      <c r="AV531" s="38"/>
      <c r="AW531" s="38"/>
      <c r="AX531" s="38"/>
      <c r="AY531" s="38"/>
      <c r="AZ531" s="38"/>
    </row>
    <row r="532" ht="21.0" customHeight="1">
      <c r="A532" s="38"/>
      <c r="B532" s="39"/>
      <c r="C532" s="38"/>
      <c r="D532" s="40"/>
      <c r="E532" s="205"/>
      <c r="F532" s="205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205"/>
      <c r="U532" s="40"/>
      <c r="V532" s="42"/>
      <c r="W532" s="40"/>
      <c r="X532" s="38"/>
      <c r="Y532" s="38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38"/>
      <c r="AN532" s="38"/>
      <c r="AO532" s="38"/>
      <c r="AP532" s="38"/>
      <c r="AQ532" s="38"/>
      <c r="AR532" s="20"/>
      <c r="AS532" s="20"/>
      <c r="AT532" s="20"/>
      <c r="AU532" s="20"/>
      <c r="AV532" s="38"/>
      <c r="AW532" s="38"/>
      <c r="AX532" s="38"/>
      <c r="AY532" s="38"/>
      <c r="AZ532" s="38"/>
    </row>
    <row r="533" ht="21.0" customHeight="1">
      <c r="A533" s="38"/>
      <c r="B533" s="39"/>
      <c r="C533" s="38"/>
      <c r="D533" s="40"/>
      <c r="E533" s="205"/>
      <c r="F533" s="205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205"/>
      <c r="U533" s="40"/>
      <c r="V533" s="42"/>
      <c r="W533" s="40"/>
      <c r="X533" s="38"/>
      <c r="Y533" s="38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38"/>
      <c r="AN533" s="38"/>
      <c r="AO533" s="38"/>
      <c r="AP533" s="38"/>
      <c r="AQ533" s="38"/>
      <c r="AR533" s="20"/>
      <c r="AS533" s="20"/>
      <c r="AT533" s="20"/>
      <c r="AU533" s="20"/>
      <c r="AV533" s="38"/>
      <c r="AW533" s="38"/>
      <c r="AX533" s="38"/>
      <c r="AY533" s="38"/>
      <c r="AZ533" s="38"/>
    </row>
    <row r="534" ht="21.0" customHeight="1">
      <c r="A534" s="38"/>
      <c r="B534" s="39"/>
      <c r="C534" s="38"/>
      <c r="D534" s="40"/>
      <c r="E534" s="205"/>
      <c r="F534" s="205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205"/>
      <c r="U534" s="40"/>
      <c r="V534" s="42"/>
      <c r="W534" s="40"/>
      <c r="X534" s="38"/>
      <c r="Y534" s="38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38"/>
      <c r="AN534" s="38"/>
      <c r="AO534" s="38"/>
      <c r="AP534" s="38"/>
      <c r="AQ534" s="38"/>
      <c r="AR534" s="20"/>
      <c r="AS534" s="20"/>
      <c r="AT534" s="20"/>
      <c r="AU534" s="20"/>
      <c r="AV534" s="38"/>
      <c r="AW534" s="38"/>
      <c r="AX534" s="38"/>
      <c r="AY534" s="38"/>
      <c r="AZ534" s="38"/>
    </row>
    <row r="535" ht="21.0" customHeight="1">
      <c r="A535" s="38"/>
      <c r="B535" s="39"/>
      <c r="C535" s="38"/>
      <c r="D535" s="40"/>
      <c r="E535" s="205"/>
      <c r="F535" s="205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205"/>
      <c r="U535" s="40"/>
      <c r="V535" s="42"/>
      <c r="W535" s="40"/>
      <c r="X535" s="38"/>
      <c r="Y535" s="38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38"/>
      <c r="AN535" s="38"/>
      <c r="AO535" s="38"/>
      <c r="AP535" s="38"/>
      <c r="AQ535" s="38"/>
      <c r="AR535" s="20"/>
      <c r="AS535" s="20"/>
      <c r="AT535" s="20"/>
      <c r="AU535" s="20"/>
      <c r="AV535" s="38"/>
      <c r="AW535" s="38"/>
      <c r="AX535" s="38"/>
      <c r="AY535" s="38"/>
      <c r="AZ535" s="38"/>
    </row>
    <row r="536" ht="21.0" customHeight="1">
      <c r="A536" s="38"/>
      <c r="B536" s="39"/>
      <c r="C536" s="38"/>
      <c r="D536" s="40"/>
      <c r="E536" s="205"/>
      <c r="F536" s="205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205"/>
      <c r="U536" s="40"/>
      <c r="V536" s="42"/>
      <c r="W536" s="40"/>
      <c r="X536" s="38"/>
      <c r="Y536" s="38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38"/>
      <c r="AN536" s="38"/>
      <c r="AO536" s="38"/>
      <c r="AP536" s="38"/>
      <c r="AQ536" s="38"/>
      <c r="AR536" s="20"/>
      <c r="AS536" s="20"/>
      <c r="AT536" s="20"/>
      <c r="AU536" s="20"/>
      <c r="AV536" s="38"/>
      <c r="AW536" s="38"/>
      <c r="AX536" s="38"/>
      <c r="AY536" s="38"/>
      <c r="AZ536" s="38"/>
    </row>
    <row r="537" ht="21.0" customHeight="1">
      <c r="A537" s="38"/>
      <c r="B537" s="39"/>
      <c r="C537" s="38"/>
      <c r="D537" s="40"/>
      <c r="E537" s="205"/>
      <c r="F537" s="205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205"/>
      <c r="U537" s="40"/>
      <c r="V537" s="42"/>
      <c r="W537" s="40"/>
      <c r="X537" s="38"/>
      <c r="Y537" s="38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38"/>
      <c r="AN537" s="38"/>
      <c r="AO537" s="38"/>
      <c r="AP537" s="38"/>
      <c r="AQ537" s="38"/>
      <c r="AR537" s="20"/>
      <c r="AS537" s="20"/>
      <c r="AT537" s="20"/>
      <c r="AU537" s="20"/>
      <c r="AV537" s="38"/>
      <c r="AW537" s="38"/>
      <c r="AX537" s="38"/>
      <c r="AY537" s="38"/>
      <c r="AZ537" s="38"/>
    </row>
    <row r="538" ht="21.0" customHeight="1">
      <c r="A538" s="38"/>
      <c r="B538" s="39"/>
      <c r="C538" s="38"/>
      <c r="D538" s="40"/>
      <c r="E538" s="205"/>
      <c r="F538" s="205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205"/>
      <c r="U538" s="40"/>
      <c r="V538" s="42"/>
      <c r="W538" s="40"/>
      <c r="X538" s="38"/>
      <c r="Y538" s="38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38"/>
      <c r="AN538" s="38"/>
      <c r="AO538" s="38"/>
      <c r="AP538" s="38"/>
      <c r="AQ538" s="38"/>
      <c r="AR538" s="20"/>
      <c r="AS538" s="20"/>
      <c r="AT538" s="20"/>
      <c r="AU538" s="20"/>
      <c r="AV538" s="38"/>
      <c r="AW538" s="38"/>
      <c r="AX538" s="38"/>
      <c r="AY538" s="38"/>
      <c r="AZ538" s="38"/>
    </row>
    <row r="539" ht="21.0" customHeight="1">
      <c r="A539" s="38"/>
      <c r="B539" s="39"/>
      <c r="C539" s="38"/>
      <c r="D539" s="40"/>
      <c r="E539" s="205"/>
      <c r="F539" s="205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205"/>
      <c r="U539" s="40"/>
      <c r="V539" s="42"/>
      <c r="W539" s="40"/>
      <c r="X539" s="38"/>
      <c r="Y539" s="38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38"/>
      <c r="AN539" s="38"/>
      <c r="AO539" s="38"/>
      <c r="AP539" s="38"/>
      <c r="AQ539" s="38"/>
      <c r="AR539" s="20"/>
      <c r="AS539" s="20"/>
      <c r="AT539" s="20"/>
      <c r="AU539" s="20"/>
      <c r="AV539" s="38"/>
      <c r="AW539" s="38"/>
      <c r="AX539" s="38"/>
      <c r="AY539" s="38"/>
      <c r="AZ539" s="38"/>
    </row>
    <row r="540" ht="21.0" customHeight="1">
      <c r="A540" s="38"/>
      <c r="B540" s="39"/>
      <c r="C540" s="38"/>
      <c r="D540" s="40"/>
      <c r="E540" s="205"/>
      <c r="F540" s="205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205"/>
      <c r="U540" s="40"/>
      <c r="V540" s="42"/>
      <c r="W540" s="40"/>
      <c r="X540" s="38"/>
      <c r="Y540" s="38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38"/>
      <c r="AN540" s="38"/>
      <c r="AO540" s="38"/>
      <c r="AP540" s="38"/>
      <c r="AQ540" s="38"/>
      <c r="AR540" s="20"/>
      <c r="AS540" s="20"/>
      <c r="AT540" s="20"/>
      <c r="AU540" s="20"/>
      <c r="AV540" s="38"/>
      <c r="AW540" s="38"/>
      <c r="AX540" s="38"/>
      <c r="AY540" s="38"/>
      <c r="AZ540" s="38"/>
    </row>
    <row r="541" ht="21.0" customHeight="1">
      <c r="A541" s="38"/>
      <c r="B541" s="39"/>
      <c r="C541" s="38"/>
      <c r="D541" s="40"/>
      <c r="E541" s="205"/>
      <c r="F541" s="205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205"/>
      <c r="U541" s="40"/>
      <c r="V541" s="42"/>
      <c r="W541" s="40"/>
      <c r="X541" s="38"/>
      <c r="Y541" s="38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38"/>
      <c r="AN541" s="38"/>
      <c r="AO541" s="38"/>
      <c r="AP541" s="38"/>
      <c r="AQ541" s="38"/>
      <c r="AR541" s="20"/>
      <c r="AS541" s="20"/>
      <c r="AT541" s="20"/>
      <c r="AU541" s="20"/>
      <c r="AV541" s="38"/>
      <c r="AW541" s="38"/>
      <c r="AX541" s="38"/>
      <c r="AY541" s="38"/>
      <c r="AZ541" s="38"/>
    </row>
    <row r="542" ht="21.0" customHeight="1">
      <c r="A542" s="38"/>
      <c r="B542" s="39"/>
      <c r="C542" s="38"/>
      <c r="D542" s="40"/>
      <c r="E542" s="205"/>
      <c r="F542" s="205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205"/>
      <c r="U542" s="40"/>
      <c r="V542" s="42"/>
      <c r="W542" s="40"/>
      <c r="X542" s="38"/>
      <c r="Y542" s="38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38"/>
      <c r="AN542" s="38"/>
      <c r="AO542" s="38"/>
      <c r="AP542" s="38"/>
      <c r="AQ542" s="38"/>
      <c r="AR542" s="20"/>
      <c r="AS542" s="20"/>
      <c r="AT542" s="20"/>
      <c r="AU542" s="20"/>
      <c r="AV542" s="38"/>
      <c r="AW542" s="38"/>
      <c r="AX542" s="38"/>
      <c r="AY542" s="38"/>
      <c r="AZ542" s="38"/>
    </row>
    <row r="543" ht="21.0" customHeight="1">
      <c r="A543" s="38"/>
      <c r="B543" s="39"/>
      <c r="C543" s="38"/>
      <c r="D543" s="40"/>
      <c r="E543" s="205"/>
      <c r="F543" s="205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205"/>
      <c r="U543" s="40"/>
      <c r="V543" s="42"/>
      <c r="W543" s="40"/>
      <c r="X543" s="38"/>
      <c r="Y543" s="38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38"/>
      <c r="AN543" s="38"/>
      <c r="AO543" s="38"/>
      <c r="AP543" s="38"/>
      <c r="AQ543" s="38"/>
      <c r="AR543" s="20"/>
      <c r="AS543" s="20"/>
      <c r="AT543" s="20"/>
      <c r="AU543" s="20"/>
      <c r="AV543" s="38"/>
      <c r="AW543" s="38"/>
      <c r="AX543" s="38"/>
      <c r="AY543" s="38"/>
      <c r="AZ543" s="38"/>
    </row>
    <row r="544" ht="21.0" customHeight="1">
      <c r="A544" s="38"/>
      <c r="B544" s="39"/>
      <c r="C544" s="38"/>
      <c r="D544" s="40"/>
      <c r="E544" s="205"/>
      <c r="F544" s="205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205"/>
      <c r="U544" s="40"/>
      <c r="V544" s="42"/>
      <c r="W544" s="40"/>
      <c r="X544" s="38"/>
      <c r="Y544" s="38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38"/>
      <c r="AN544" s="38"/>
      <c r="AO544" s="38"/>
      <c r="AP544" s="38"/>
      <c r="AQ544" s="38"/>
      <c r="AR544" s="20"/>
      <c r="AS544" s="20"/>
      <c r="AT544" s="20"/>
      <c r="AU544" s="20"/>
      <c r="AV544" s="38"/>
      <c r="AW544" s="38"/>
      <c r="AX544" s="38"/>
      <c r="AY544" s="38"/>
      <c r="AZ544" s="38"/>
    </row>
    <row r="545" ht="21.0" customHeight="1">
      <c r="A545" s="38"/>
      <c r="B545" s="39"/>
      <c r="C545" s="38"/>
      <c r="D545" s="40"/>
      <c r="E545" s="205"/>
      <c r="F545" s="205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205"/>
      <c r="U545" s="40"/>
      <c r="V545" s="42"/>
      <c r="W545" s="40"/>
      <c r="X545" s="38"/>
      <c r="Y545" s="38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38"/>
      <c r="AN545" s="38"/>
      <c r="AO545" s="38"/>
      <c r="AP545" s="38"/>
      <c r="AQ545" s="38"/>
      <c r="AR545" s="20"/>
      <c r="AS545" s="20"/>
      <c r="AT545" s="20"/>
      <c r="AU545" s="20"/>
      <c r="AV545" s="38"/>
      <c r="AW545" s="38"/>
      <c r="AX545" s="38"/>
      <c r="AY545" s="38"/>
      <c r="AZ545" s="38"/>
    </row>
    <row r="546" ht="21.0" customHeight="1">
      <c r="A546" s="38"/>
      <c r="B546" s="39"/>
      <c r="C546" s="38"/>
      <c r="D546" s="40"/>
      <c r="E546" s="205"/>
      <c r="F546" s="205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205"/>
      <c r="U546" s="40"/>
      <c r="V546" s="42"/>
      <c r="W546" s="40"/>
      <c r="X546" s="38"/>
      <c r="Y546" s="38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38"/>
      <c r="AN546" s="38"/>
      <c r="AO546" s="38"/>
      <c r="AP546" s="38"/>
      <c r="AQ546" s="38"/>
      <c r="AR546" s="20"/>
      <c r="AS546" s="20"/>
      <c r="AT546" s="20"/>
      <c r="AU546" s="20"/>
      <c r="AV546" s="38"/>
      <c r="AW546" s="38"/>
      <c r="AX546" s="38"/>
      <c r="AY546" s="38"/>
      <c r="AZ546" s="38"/>
    </row>
    <row r="547" ht="21.0" customHeight="1">
      <c r="A547" s="38"/>
      <c r="B547" s="39"/>
      <c r="C547" s="38"/>
      <c r="D547" s="40"/>
      <c r="E547" s="205"/>
      <c r="F547" s="205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205"/>
      <c r="U547" s="40"/>
      <c r="V547" s="42"/>
      <c r="W547" s="40"/>
      <c r="X547" s="38"/>
      <c r="Y547" s="38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38"/>
      <c r="AN547" s="38"/>
      <c r="AO547" s="38"/>
      <c r="AP547" s="38"/>
      <c r="AQ547" s="38"/>
      <c r="AR547" s="20"/>
      <c r="AS547" s="20"/>
      <c r="AT547" s="20"/>
      <c r="AU547" s="20"/>
      <c r="AV547" s="38"/>
      <c r="AW547" s="38"/>
      <c r="AX547" s="38"/>
      <c r="AY547" s="38"/>
      <c r="AZ547" s="38"/>
    </row>
    <row r="548" ht="21.0" customHeight="1">
      <c r="A548" s="38"/>
      <c r="B548" s="39"/>
      <c r="C548" s="38"/>
      <c r="D548" s="40"/>
      <c r="E548" s="205"/>
      <c r="F548" s="205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205"/>
      <c r="U548" s="40"/>
      <c r="V548" s="42"/>
      <c r="W548" s="40"/>
      <c r="X548" s="38"/>
      <c r="Y548" s="38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38"/>
      <c r="AN548" s="38"/>
      <c r="AO548" s="38"/>
      <c r="AP548" s="38"/>
      <c r="AQ548" s="38"/>
      <c r="AR548" s="20"/>
      <c r="AS548" s="20"/>
      <c r="AT548" s="20"/>
      <c r="AU548" s="20"/>
      <c r="AV548" s="38"/>
      <c r="AW548" s="38"/>
      <c r="AX548" s="38"/>
      <c r="AY548" s="38"/>
      <c r="AZ548" s="38"/>
    </row>
    <row r="549" ht="21.0" customHeight="1">
      <c r="A549" s="38"/>
      <c r="B549" s="39"/>
      <c r="C549" s="38"/>
      <c r="D549" s="40"/>
      <c r="E549" s="205"/>
      <c r="F549" s="205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205"/>
      <c r="U549" s="40"/>
      <c r="V549" s="42"/>
      <c r="W549" s="40"/>
      <c r="X549" s="38"/>
      <c r="Y549" s="38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38"/>
      <c r="AN549" s="38"/>
      <c r="AO549" s="38"/>
      <c r="AP549" s="38"/>
      <c r="AQ549" s="38"/>
      <c r="AR549" s="20"/>
      <c r="AS549" s="20"/>
      <c r="AT549" s="20"/>
      <c r="AU549" s="20"/>
      <c r="AV549" s="38"/>
      <c r="AW549" s="38"/>
      <c r="AX549" s="38"/>
      <c r="AY549" s="38"/>
      <c r="AZ549" s="38"/>
    </row>
    <row r="550" ht="21.0" customHeight="1">
      <c r="A550" s="38"/>
      <c r="B550" s="39"/>
      <c r="C550" s="38"/>
      <c r="D550" s="40"/>
      <c r="E550" s="205"/>
      <c r="F550" s="205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205"/>
      <c r="U550" s="40"/>
      <c r="V550" s="42"/>
      <c r="W550" s="40"/>
      <c r="X550" s="38"/>
      <c r="Y550" s="38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38"/>
      <c r="AN550" s="38"/>
      <c r="AO550" s="38"/>
      <c r="AP550" s="38"/>
      <c r="AQ550" s="38"/>
      <c r="AR550" s="20"/>
      <c r="AS550" s="20"/>
      <c r="AT550" s="20"/>
      <c r="AU550" s="20"/>
      <c r="AV550" s="38"/>
      <c r="AW550" s="38"/>
      <c r="AX550" s="38"/>
      <c r="AY550" s="38"/>
      <c r="AZ550" s="38"/>
    </row>
    <row r="551" ht="21.0" customHeight="1">
      <c r="A551" s="38"/>
      <c r="B551" s="39"/>
      <c r="C551" s="38"/>
      <c r="D551" s="40"/>
      <c r="E551" s="205"/>
      <c r="F551" s="205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205"/>
      <c r="U551" s="40"/>
      <c r="V551" s="42"/>
      <c r="W551" s="40"/>
      <c r="X551" s="38"/>
      <c r="Y551" s="38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38"/>
      <c r="AN551" s="38"/>
      <c r="AO551" s="38"/>
      <c r="AP551" s="38"/>
      <c r="AQ551" s="38"/>
      <c r="AR551" s="20"/>
      <c r="AS551" s="20"/>
      <c r="AT551" s="20"/>
      <c r="AU551" s="20"/>
      <c r="AV551" s="38"/>
      <c r="AW551" s="38"/>
      <c r="AX551" s="38"/>
      <c r="AY551" s="38"/>
      <c r="AZ551" s="38"/>
    </row>
    <row r="552" ht="21.0" customHeight="1">
      <c r="A552" s="38"/>
      <c r="B552" s="39"/>
      <c r="C552" s="38"/>
      <c r="D552" s="40"/>
      <c r="E552" s="205"/>
      <c r="F552" s="205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205"/>
      <c r="U552" s="40"/>
      <c r="V552" s="42"/>
      <c r="W552" s="40"/>
      <c r="X552" s="38"/>
      <c r="Y552" s="38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38"/>
      <c r="AN552" s="38"/>
      <c r="AO552" s="38"/>
      <c r="AP552" s="38"/>
      <c r="AQ552" s="38"/>
      <c r="AR552" s="20"/>
      <c r="AS552" s="20"/>
      <c r="AT552" s="20"/>
      <c r="AU552" s="20"/>
      <c r="AV552" s="38"/>
      <c r="AW552" s="38"/>
      <c r="AX552" s="38"/>
      <c r="AY552" s="38"/>
      <c r="AZ552" s="38"/>
    </row>
    <row r="553" ht="21.0" customHeight="1">
      <c r="A553" s="38"/>
      <c r="B553" s="39"/>
      <c r="C553" s="38"/>
      <c r="D553" s="40"/>
      <c r="E553" s="205"/>
      <c r="F553" s="205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205"/>
      <c r="U553" s="40"/>
      <c r="V553" s="42"/>
      <c r="W553" s="40"/>
      <c r="X553" s="38"/>
      <c r="Y553" s="38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38"/>
      <c r="AN553" s="38"/>
      <c r="AO553" s="38"/>
      <c r="AP553" s="38"/>
      <c r="AQ553" s="38"/>
      <c r="AR553" s="20"/>
      <c r="AS553" s="20"/>
      <c r="AT553" s="20"/>
      <c r="AU553" s="20"/>
      <c r="AV553" s="38"/>
      <c r="AW553" s="38"/>
      <c r="AX553" s="38"/>
      <c r="AY553" s="38"/>
      <c r="AZ553" s="38"/>
    </row>
    <row r="554" ht="21.0" customHeight="1">
      <c r="A554" s="38"/>
      <c r="B554" s="39"/>
      <c r="C554" s="38"/>
      <c r="D554" s="40"/>
      <c r="E554" s="205"/>
      <c r="F554" s="205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205"/>
      <c r="U554" s="40"/>
      <c r="V554" s="42"/>
      <c r="W554" s="40"/>
      <c r="X554" s="38"/>
      <c r="Y554" s="38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38"/>
      <c r="AN554" s="38"/>
      <c r="AO554" s="38"/>
      <c r="AP554" s="38"/>
      <c r="AQ554" s="38"/>
      <c r="AR554" s="20"/>
      <c r="AS554" s="20"/>
      <c r="AT554" s="20"/>
      <c r="AU554" s="20"/>
      <c r="AV554" s="38"/>
      <c r="AW554" s="38"/>
      <c r="AX554" s="38"/>
      <c r="AY554" s="38"/>
      <c r="AZ554" s="38"/>
    </row>
    <row r="555" ht="21.0" customHeight="1">
      <c r="A555" s="38"/>
      <c r="B555" s="39"/>
      <c r="C555" s="38"/>
      <c r="D555" s="40"/>
      <c r="E555" s="205"/>
      <c r="F555" s="205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205"/>
      <c r="U555" s="40"/>
      <c r="V555" s="42"/>
      <c r="W555" s="40"/>
      <c r="X555" s="38"/>
      <c r="Y555" s="38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38"/>
      <c r="AN555" s="38"/>
      <c r="AO555" s="38"/>
      <c r="AP555" s="38"/>
      <c r="AQ555" s="38"/>
      <c r="AR555" s="20"/>
      <c r="AS555" s="20"/>
      <c r="AT555" s="20"/>
      <c r="AU555" s="20"/>
      <c r="AV555" s="38"/>
      <c r="AW555" s="38"/>
      <c r="AX555" s="38"/>
      <c r="AY555" s="38"/>
      <c r="AZ555" s="38"/>
    </row>
    <row r="556" ht="21.0" customHeight="1">
      <c r="A556" s="38"/>
      <c r="B556" s="39"/>
      <c r="C556" s="38"/>
      <c r="D556" s="40"/>
      <c r="E556" s="205"/>
      <c r="F556" s="205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205"/>
      <c r="U556" s="40"/>
      <c r="V556" s="42"/>
      <c r="W556" s="40"/>
      <c r="X556" s="38"/>
      <c r="Y556" s="38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38"/>
      <c r="AN556" s="38"/>
      <c r="AO556" s="38"/>
      <c r="AP556" s="38"/>
      <c r="AQ556" s="38"/>
      <c r="AR556" s="20"/>
      <c r="AS556" s="20"/>
      <c r="AT556" s="20"/>
      <c r="AU556" s="20"/>
      <c r="AV556" s="38"/>
      <c r="AW556" s="38"/>
      <c r="AX556" s="38"/>
      <c r="AY556" s="38"/>
      <c r="AZ556" s="38"/>
    </row>
    <row r="557" ht="21.0" customHeight="1">
      <c r="A557" s="38"/>
      <c r="B557" s="39"/>
      <c r="C557" s="38"/>
      <c r="D557" s="40"/>
      <c r="E557" s="205"/>
      <c r="F557" s="205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205"/>
      <c r="U557" s="40"/>
      <c r="V557" s="42"/>
      <c r="W557" s="40"/>
      <c r="X557" s="38"/>
      <c r="Y557" s="38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38"/>
      <c r="AN557" s="38"/>
      <c r="AO557" s="38"/>
      <c r="AP557" s="38"/>
      <c r="AQ557" s="38"/>
      <c r="AR557" s="20"/>
      <c r="AS557" s="20"/>
      <c r="AT557" s="20"/>
      <c r="AU557" s="20"/>
      <c r="AV557" s="38"/>
      <c r="AW557" s="38"/>
      <c r="AX557" s="38"/>
      <c r="AY557" s="38"/>
      <c r="AZ557" s="38"/>
    </row>
    <row r="558" ht="21.0" customHeight="1">
      <c r="A558" s="38"/>
      <c r="B558" s="39"/>
      <c r="C558" s="38"/>
      <c r="D558" s="40"/>
      <c r="E558" s="205"/>
      <c r="F558" s="205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205"/>
      <c r="U558" s="40"/>
      <c r="V558" s="42"/>
      <c r="W558" s="40"/>
      <c r="X558" s="38"/>
      <c r="Y558" s="38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38"/>
      <c r="AN558" s="38"/>
      <c r="AO558" s="38"/>
      <c r="AP558" s="38"/>
      <c r="AQ558" s="38"/>
      <c r="AR558" s="20"/>
      <c r="AS558" s="20"/>
      <c r="AT558" s="20"/>
      <c r="AU558" s="20"/>
      <c r="AV558" s="38"/>
      <c r="AW558" s="38"/>
      <c r="AX558" s="38"/>
      <c r="AY558" s="38"/>
      <c r="AZ558" s="38"/>
    </row>
    <row r="559" ht="21.0" customHeight="1">
      <c r="A559" s="38"/>
      <c r="B559" s="39"/>
      <c r="C559" s="38"/>
      <c r="D559" s="40"/>
      <c r="E559" s="205"/>
      <c r="F559" s="205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205"/>
      <c r="U559" s="40"/>
      <c r="V559" s="42"/>
      <c r="W559" s="40"/>
      <c r="X559" s="38"/>
      <c r="Y559" s="38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38"/>
      <c r="AN559" s="38"/>
      <c r="AO559" s="38"/>
      <c r="AP559" s="38"/>
      <c r="AQ559" s="38"/>
      <c r="AR559" s="20"/>
      <c r="AS559" s="20"/>
      <c r="AT559" s="20"/>
      <c r="AU559" s="20"/>
      <c r="AV559" s="38"/>
      <c r="AW559" s="38"/>
      <c r="AX559" s="38"/>
      <c r="AY559" s="38"/>
      <c r="AZ559" s="38"/>
    </row>
    <row r="560" ht="21.0" customHeight="1">
      <c r="A560" s="38"/>
      <c r="B560" s="39"/>
      <c r="C560" s="38"/>
      <c r="D560" s="40"/>
      <c r="E560" s="205"/>
      <c r="F560" s="205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205"/>
      <c r="U560" s="40"/>
      <c r="V560" s="42"/>
      <c r="W560" s="40"/>
      <c r="X560" s="38"/>
      <c r="Y560" s="38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38"/>
      <c r="AN560" s="38"/>
      <c r="AO560" s="38"/>
      <c r="AP560" s="38"/>
      <c r="AQ560" s="38"/>
      <c r="AR560" s="20"/>
      <c r="AS560" s="20"/>
      <c r="AT560" s="20"/>
      <c r="AU560" s="20"/>
      <c r="AV560" s="38"/>
      <c r="AW560" s="38"/>
      <c r="AX560" s="38"/>
      <c r="AY560" s="38"/>
      <c r="AZ560" s="38"/>
    </row>
    <row r="561" ht="21.0" customHeight="1">
      <c r="A561" s="38"/>
      <c r="B561" s="39"/>
      <c r="C561" s="38"/>
      <c r="D561" s="40"/>
      <c r="E561" s="205"/>
      <c r="F561" s="205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205"/>
      <c r="U561" s="40"/>
      <c r="V561" s="42"/>
      <c r="W561" s="40"/>
      <c r="X561" s="38"/>
      <c r="Y561" s="38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38"/>
      <c r="AN561" s="38"/>
      <c r="AO561" s="38"/>
      <c r="AP561" s="38"/>
      <c r="AQ561" s="38"/>
      <c r="AR561" s="20"/>
      <c r="AS561" s="20"/>
      <c r="AT561" s="20"/>
      <c r="AU561" s="20"/>
      <c r="AV561" s="38"/>
      <c r="AW561" s="38"/>
      <c r="AX561" s="38"/>
      <c r="AY561" s="38"/>
      <c r="AZ561" s="38"/>
    </row>
    <row r="562" ht="21.0" customHeight="1">
      <c r="A562" s="38"/>
      <c r="B562" s="39"/>
      <c r="C562" s="38"/>
      <c r="D562" s="40"/>
      <c r="E562" s="205"/>
      <c r="F562" s="205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205"/>
      <c r="U562" s="40"/>
      <c r="V562" s="42"/>
      <c r="W562" s="40"/>
      <c r="X562" s="38"/>
      <c r="Y562" s="38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38"/>
      <c r="AN562" s="38"/>
      <c r="AO562" s="38"/>
      <c r="AP562" s="38"/>
      <c r="AQ562" s="38"/>
      <c r="AR562" s="20"/>
      <c r="AS562" s="20"/>
      <c r="AT562" s="20"/>
      <c r="AU562" s="20"/>
      <c r="AV562" s="38"/>
      <c r="AW562" s="38"/>
      <c r="AX562" s="38"/>
      <c r="AY562" s="38"/>
      <c r="AZ562" s="38"/>
    </row>
    <row r="563" ht="21.0" customHeight="1">
      <c r="A563" s="38"/>
      <c r="B563" s="39"/>
      <c r="C563" s="38"/>
      <c r="D563" s="40"/>
      <c r="E563" s="205"/>
      <c r="F563" s="205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205"/>
      <c r="U563" s="40"/>
      <c r="V563" s="42"/>
      <c r="W563" s="40"/>
      <c r="X563" s="38"/>
      <c r="Y563" s="38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38"/>
      <c r="AN563" s="38"/>
      <c r="AO563" s="38"/>
      <c r="AP563" s="38"/>
      <c r="AQ563" s="38"/>
      <c r="AR563" s="20"/>
      <c r="AS563" s="20"/>
      <c r="AT563" s="20"/>
      <c r="AU563" s="20"/>
      <c r="AV563" s="38"/>
      <c r="AW563" s="38"/>
      <c r="AX563" s="38"/>
      <c r="AY563" s="38"/>
      <c r="AZ563" s="38"/>
    </row>
    <row r="564" ht="21.0" customHeight="1">
      <c r="A564" s="38"/>
      <c r="B564" s="39"/>
      <c r="C564" s="38"/>
      <c r="D564" s="40"/>
      <c r="E564" s="205"/>
      <c r="F564" s="205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205"/>
      <c r="U564" s="40"/>
      <c r="V564" s="42"/>
      <c r="W564" s="40"/>
      <c r="X564" s="38"/>
      <c r="Y564" s="38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38"/>
      <c r="AN564" s="38"/>
      <c r="AO564" s="38"/>
      <c r="AP564" s="38"/>
      <c r="AQ564" s="38"/>
      <c r="AR564" s="20"/>
      <c r="AS564" s="20"/>
      <c r="AT564" s="20"/>
      <c r="AU564" s="20"/>
      <c r="AV564" s="38"/>
      <c r="AW564" s="38"/>
      <c r="AX564" s="38"/>
      <c r="AY564" s="38"/>
      <c r="AZ564" s="38"/>
    </row>
    <row r="565" ht="21.0" customHeight="1">
      <c r="A565" s="38"/>
      <c r="B565" s="39"/>
      <c r="C565" s="38"/>
      <c r="D565" s="40"/>
      <c r="E565" s="205"/>
      <c r="F565" s="205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205"/>
      <c r="U565" s="40"/>
      <c r="V565" s="42"/>
      <c r="W565" s="40"/>
      <c r="X565" s="38"/>
      <c r="Y565" s="38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38"/>
      <c r="AN565" s="38"/>
      <c r="AO565" s="38"/>
      <c r="AP565" s="38"/>
      <c r="AQ565" s="38"/>
      <c r="AR565" s="20"/>
      <c r="AS565" s="20"/>
      <c r="AT565" s="20"/>
      <c r="AU565" s="20"/>
      <c r="AV565" s="38"/>
      <c r="AW565" s="38"/>
      <c r="AX565" s="38"/>
      <c r="AY565" s="38"/>
      <c r="AZ565" s="38"/>
    </row>
    <row r="566" ht="21.0" customHeight="1">
      <c r="A566" s="38"/>
      <c r="B566" s="39"/>
      <c r="C566" s="38"/>
      <c r="D566" s="40"/>
      <c r="E566" s="205"/>
      <c r="F566" s="205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205"/>
      <c r="U566" s="40"/>
      <c r="V566" s="42"/>
      <c r="W566" s="40"/>
      <c r="X566" s="38"/>
      <c r="Y566" s="38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38"/>
      <c r="AN566" s="38"/>
      <c r="AO566" s="38"/>
      <c r="AP566" s="38"/>
      <c r="AQ566" s="38"/>
      <c r="AR566" s="20"/>
      <c r="AS566" s="20"/>
      <c r="AT566" s="20"/>
      <c r="AU566" s="20"/>
      <c r="AV566" s="38"/>
      <c r="AW566" s="38"/>
      <c r="AX566" s="38"/>
      <c r="AY566" s="38"/>
      <c r="AZ566" s="38"/>
    </row>
    <row r="567" ht="21.0" customHeight="1">
      <c r="A567" s="38"/>
      <c r="B567" s="39"/>
      <c r="C567" s="38"/>
      <c r="D567" s="40"/>
      <c r="E567" s="205"/>
      <c r="F567" s="205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205"/>
      <c r="U567" s="40"/>
      <c r="V567" s="42"/>
      <c r="W567" s="40"/>
      <c r="X567" s="38"/>
      <c r="Y567" s="38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38"/>
      <c r="AN567" s="38"/>
      <c r="AO567" s="38"/>
      <c r="AP567" s="38"/>
      <c r="AQ567" s="38"/>
      <c r="AR567" s="20"/>
      <c r="AS567" s="20"/>
      <c r="AT567" s="20"/>
      <c r="AU567" s="20"/>
      <c r="AV567" s="38"/>
      <c r="AW567" s="38"/>
      <c r="AX567" s="38"/>
      <c r="AY567" s="38"/>
      <c r="AZ567" s="38"/>
    </row>
    <row r="568" ht="21.0" customHeight="1">
      <c r="A568" s="38"/>
      <c r="B568" s="39"/>
      <c r="C568" s="38"/>
      <c r="D568" s="40"/>
      <c r="E568" s="205"/>
      <c r="F568" s="205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205"/>
      <c r="U568" s="40"/>
      <c r="V568" s="42"/>
      <c r="W568" s="40"/>
      <c r="X568" s="38"/>
      <c r="Y568" s="38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38"/>
      <c r="AN568" s="38"/>
      <c r="AO568" s="38"/>
      <c r="AP568" s="38"/>
      <c r="AQ568" s="38"/>
      <c r="AR568" s="20"/>
      <c r="AS568" s="20"/>
      <c r="AT568" s="20"/>
      <c r="AU568" s="20"/>
      <c r="AV568" s="38"/>
      <c r="AW568" s="38"/>
      <c r="AX568" s="38"/>
      <c r="AY568" s="38"/>
      <c r="AZ568" s="38"/>
    </row>
    <row r="569" ht="21.0" customHeight="1">
      <c r="A569" s="38"/>
      <c r="B569" s="39"/>
      <c r="C569" s="38"/>
      <c r="D569" s="40"/>
      <c r="E569" s="205"/>
      <c r="F569" s="205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205"/>
      <c r="U569" s="40"/>
      <c r="V569" s="42"/>
      <c r="W569" s="40"/>
      <c r="X569" s="38"/>
      <c r="Y569" s="38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38"/>
      <c r="AN569" s="38"/>
      <c r="AO569" s="38"/>
      <c r="AP569" s="38"/>
      <c r="AQ569" s="38"/>
      <c r="AR569" s="20"/>
      <c r="AS569" s="20"/>
      <c r="AT569" s="20"/>
      <c r="AU569" s="20"/>
      <c r="AV569" s="38"/>
      <c r="AW569" s="38"/>
      <c r="AX569" s="38"/>
      <c r="AY569" s="38"/>
      <c r="AZ569" s="38"/>
    </row>
    <row r="570" ht="21.0" customHeight="1">
      <c r="A570" s="38"/>
      <c r="B570" s="39"/>
      <c r="C570" s="38"/>
      <c r="D570" s="40"/>
      <c r="E570" s="205"/>
      <c r="F570" s="205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205"/>
      <c r="U570" s="40"/>
      <c r="V570" s="42"/>
      <c r="W570" s="40"/>
      <c r="X570" s="38"/>
      <c r="Y570" s="38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38"/>
      <c r="AN570" s="38"/>
      <c r="AO570" s="38"/>
      <c r="AP570" s="38"/>
      <c r="AQ570" s="38"/>
      <c r="AR570" s="20"/>
      <c r="AS570" s="20"/>
      <c r="AT570" s="20"/>
      <c r="AU570" s="20"/>
      <c r="AV570" s="38"/>
      <c r="AW570" s="38"/>
      <c r="AX570" s="38"/>
      <c r="AY570" s="38"/>
      <c r="AZ570" s="38"/>
    </row>
    <row r="571" ht="21.0" customHeight="1">
      <c r="A571" s="38"/>
      <c r="B571" s="39"/>
      <c r="C571" s="38"/>
      <c r="D571" s="40"/>
      <c r="E571" s="205"/>
      <c r="F571" s="205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205"/>
      <c r="U571" s="40"/>
      <c r="V571" s="42"/>
      <c r="W571" s="40"/>
      <c r="X571" s="38"/>
      <c r="Y571" s="38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38"/>
      <c r="AN571" s="38"/>
      <c r="AO571" s="38"/>
      <c r="AP571" s="38"/>
      <c r="AQ571" s="38"/>
      <c r="AR571" s="20"/>
      <c r="AS571" s="20"/>
      <c r="AT571" s="20"/>
      <c r="AU571" s="20"/>
      <c r="AV571" s="38"/>
      <c r="AW571" s="38"/>
      <c r="AX571" s="38"/>
      <c r="AY571" s="38"/>
      <c r="AZ571" s="38"/>
    </row>
    <row r="572" ht="21.0" customHeight="1">
      <c r="A572" s="38"/>
      <c r="B572" s="39"/>
      <c r="C572" s="38"/>
      <c r="D572" s="40"/>
      <c r="E572" s="205"/>
      <c r="F572" s="205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205"/>
      <c r="U572" s="40"/>
      <c r="V572" s="42"/>
      <c r="W572" s="40"/>
      <c r="X572" s="38"/>
      <c r="Y572" s="38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38"/>
      <c r="AN572" s="38"/>
      <c r="AO572" s="38"/>
      <c r="AP572" s="38"/>
      <c r="AQ572" s="38"/>
      <c r="AR572" s="20"/>
      <c r="AS572" s="20"/>
      <c r="AT572" s="20"/>
      <c r="AU572" s="20"/>
      <c r="AV572" s="38"/>
      <c r="AW572" s="38"/>
      <c r="AX572" s="38"/>
      <c r="AY572" s="38"/>
      <c r="AZ572" s="38"/>
    </row>
    <row r="573" ht="21.0" customHeight="1">
      <c r="A573" s="38"/>
      <c r="B573" s="39"/>
      <c r="C573" s="38"/>
      <c r="D573" s="40"/>
      <c r="E573" s="205"/>
      <c r="F573" s="205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205"/>
      <c r="U573" s="40"/>
      <c r="V573" s="42"/>
      <c r="W573" s="40"/>
      <c r="X573" s="38"/>
      <c r="Y573" s="38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38"/>
      <c r="AN573" s="38"/>
      <c r="AO573" s="38"/>
      <c r="AP573" s="38"/>
      <c r="AQ573" s="38"/>
      <c r="AR573" s="20"/>
      <c r="AS573" s="20"/>
      <c r="AT573" s="20"/>
      <c r="AU573" s="20"/>
      <c r="AV573" s="38"/>
      <c r="AW573" s="38"/>
      <c r="AX573" s="38"/>
      <c r="AY573" s="38"/>
      <c r="AZ573" s="38"/>
    </row>
    <row r="574" ht="21.0" customHeight="1">
      <c r="A574" s="38"/>
      <c r="B574" s="39"/>
      <c r="C574" s="38"/>
      <c r="D574" s="40"/>
      <c r="E574" s="205"/>
      <c r="F574" s="205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205"/>
      <c r="U574" s="40"/>
      <c r="V574" s="42"/>
      <c r="W574" s="40"/>
      <c r="X574" s="38"/>
      <c r="Y574" s="38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38"/>
      <c r="AN574" s="38"/>
      <c r="AO574" s="38"/>
      <c r="AP574" s="38"/>
      <c r="AQ574" s="38"/>
      <c r="AR574" s="20"/>
      <c r="AS574" s="20"/>
      <c r="AT574" s="20"/>
      <c r="AU574" s="20"/>
      <c r="AV574" s="38"/>
      <c r="AW574" s="38"/>
      <c r="AX574" s="38"/>
      <c r="AY574" s="38"/>
      <c r="AZ574" s="38"/>
    </row>
    <row r="575" ht="21.0" customHeight="1">
      <c r="A575" s="38"/>
      <c r="B575" s="39"/>
      <c r="C575" s="38"/>
      <c r="D575" s="40"/>
      <c r="E575" s="205"/>
      <c r="F575" s="205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205"/>
      <c r="U575" s="40"/>
      <c r="V575" s="42"/>
      <c r="W575" s="40"/>
      <c r="X575" s="38"/>
      <c r="Y575" s="38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38"/>
      <c r="AN575" s="38"/>
      <c r="AO575" s="38"/>
      <c r="AP575" s="38"/>
      <c r="AQ575" s="38"/>
      <c r="AR575" s="20"/>
      <c r="AS575" s="20"/>
      <c r="AT575" s="20"/>
      <c r="AU575" s="20"/>
      <c r="AV575" s="38"/>
      <c r="AW575" s="38"/>
      <c r="AX575" s="38"/>
      <c r="AY575" s="38"/>
      <c r="AZ575" s="38"/>
    </row>
    <row r="576" ht="21.0" customHeight="1">
      <c r="A576" s="38"/>
      <c r="B576" s="39"/>
      <c r="C576" s="38"/>
      <c r="D576" s="40"/>
      <c r="E576" s="205"/>
      <c r="F576" s="205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205"/>
      <c r="U576" s="40"/>
      <c r="V576" s="42"/>
      <c r="W576" s="40"/>
      <c r="X576" s="38"/>
      <c r="Y576" s="38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38"/>
      <c r="AN576" s="38"/>
      <c r="AO576" s="38"/>
      <c r="AP576" s="38"/>
      <c r="AQ576" s="38"/>
      <c r="AR576" s="20"/>
      <c r="AS576" s="20"/>
      <c r="AT576" s="20"/>
      <c r="AU576" s="20"/>
      <c r="AV576" s="38"/>
      <c r="AW576" s="38"/>
      <c r="AX576" s="38"/>
      <c r="AY576" s="38"/>
      <c r="AZ576" s="38"/>
    </row>
    <row r="577" ht="21.0" customHeight="1">
      <c r="A577" s="38"/>
      <c r="B577" s="39"/>
      <c r="C577" s="38"/>
      <c r="D577" s="40"/>
      <c r="E577" s="205"/>
      <c r="F577" s="205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205"/>
      <c r="U577" s="40"/>
      <c r="V577" s="42"/>
      <c r="W577" s="40"/>
      <c r="X577" s="38"/>
      <c r="Y577" s="38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38"/>
      <c r="AN577" s="38"/>
      <c r="AO577" s="38"/>
      <c r="AP577" s="38"/>
      <c r="AQ577" s="38"/>
      <c r="AR577" s="20"/>
      <c r="AS577" s="20"/>
      <c r="AT577" s="20"/>
      <c r="AU577" s="20"/>
      <c r="AV577" s="38"/>
      <c r="AW577" s="38"/>
      <c r="AX577" s="38"/>
      <c r="AY577" s="38"/>
      <c r="AZ577" s="38"/>
    </row>
    <row r="578" ht="21.0" customHeight="1">
      <c r="A578" s="38"/>
      <c r="B578" s="39"/>
      <c r="C578" s="38"/>
      <c r="D578" s="40"/>
      <c r="E578" s="205"/>
      <c r="F578" s="205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205"/>
      <c r="U578" s="40"/>
      <c r="V578" s="42"/>
      <c r="W578" s="40"/>
      <c r="X578" s="38"/>
      <c r="Y578" s="38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38"/>
      <c r="AN578" s="38"/>
      <c r="AO578" s="38"/>
      <c r="AP578" s="38"/>
      <c r="AQ578" s="38"/>
      <c r="AR578" s="20"/>
      <c r="AS578" s="20"/>
      <c r="AT578" s="20"/>
      <c r="AU578" s="20"/>
      <c r="AV578" s="38"/>
      <c r="AW578" s="38"/>
      <c r="AX578" s="38"/>
      <c r="AY578" s="38"/>
      <c r="AZ578" s="38"/>
    </row>
    <row r="579" ht="21.0" customHeight="1">
      <c r="A579" s="38"/>
      <c r="B579" s="39"/>
      <c r="C579" s="38"/>
      <c r="D579" s="40"/>
      <c r="E579" s="205"/>
      <c r="F579" s="205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205"/>
      <c r="U579" s="40"/>
      <c r="V579" s="42"/>
      <c r="W579" s="40"/>
      <c r="X579" s="38"/>
      <c r="Y579" s="38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38"/>
      <c r="AN579" s="38"/>
      <c r="AO579" s="38"/>
      <c r="AP579" s="38"/>
      <c r="AQ579" s="38"/>
      <c r="AR579" s="20"/>
      <c r="AS579" s="20"/>
      <c r="AT579" s="20"/>
      <c r="AU579" s="20"/>
      <c r="AV579" s="38"/>
      <c r="AW579" s="38"/>
      <c r="AX579" s="38"/>
      <c r="AY579" s="38"/>
      <c r="AZ579" s="38"/>
    </row>
    <row r="580" ht="21.0" customHeight="1">
      <c r="A580" s="38"/>
      <c r="B580" s="39"/>
      <c r="C580" s="38"/>
      <c r="D580" s="40"/>
      <c r="E580" s="205"/>
      <c r="F580" s="205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205"/>
      <c r="U580" s="40"/>
      <c r="V580" s="42"/>
      <c r="W580" s="40"/>
      <c r="X580" s="38"/>
      <c r="Y580" s="38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38"/>
      <c r="AN580" s="38"/>
      <c r="AO580" s="38"/>
      <c r="AP580" s="38"/>
      <c r="AQ580" s="38"/>
      <c r="AR580" s="20"/>
      <c r="AS580" s="20"/>
      <c r="AT580" s="20"/>
      <c r="AU580" s="20"/>
      <c r="AV580" s="38"/>
      <c r="AW580" s="38"/>
      <c r="AX580" s="38"/>
      <c r="AY580" s="38"/>
      <c r="AZ580" s="38"/>
    </row>
    <row r="581" ht="21.0" customHeight="1">
      <c r="A581" s="38"/>
      <c r="B581" s="39"/>
      <c r="C581" s="38"/>
      <c r="D581" s="40"/>
      <c r="E581" s="205"/>
      <c r="F581" s="205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205"/>
      <c r="U581" s="40"/>
      <c r="V581" s="42"/>
      <c r="W581" s="40"/>
      <c r="X581" s="38"/>
      <c r="Y581" s="38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38"/>
      <c r="AN581" s="38"/>
      <c r="AO581" s="38"/>
      <c r="AP581" s="38"/>
      <c r="AQ581" s="38"/>
      <c r="AR581" s="20"/>
      <c r="AS581" s="20"/>
      <c r="AT581" s="20"/>
      <c r="AU581" s="20"/>
      <c r="AV581" s="38"/>
      <c r="AW581" s="38"/>
      <c r="AX581" s="38"/>
      <c r="AY581" s="38"/>
      <c r="AZ581" s="38"/>
    </row>
    <row r="582" ht="21.0" customHeight="1">
      <c r="A582" s="38"/>
      <c r="B582" s="39"/>
      <c r="C582" s="38"/>
      <c r="D582" s="40"/>
      <c r="E582" s="205"/>
      <c r="F582" s="205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205"/>
      <c r="U582" s="40"/>
      <c r="V582" s="42"/>
      <c r="W582" s="40"/>
      <c r="X582" s="38"/>
      <c r="Y582" s="38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38"/>
      <c r="AN582" s="38"/>
      <c r="AO582" s="38"/>
      <c r="AP582" s="38"/>
      <c r="AQ582" s="38"/>
      <c r="AR582" s="20"/>
      <c r="AS582" s="20"/>
      <c r="AT582" s="20"/>
      <c r="AU582" s="20"/>
      <c r="AV582" s="38"/>
      <c r="AW582" s="38"/>
      <c r="AX582" s="38"/>
      <c r="AY582" s="38"/>
      <c r="AZ582" s="38"/>
    </row>
    <row r="583" ht="21.0" customHeight="1">
      <c r="A583" s="38"/>
      <c r="B583" s="39"/>
      <c r="C583" s="38"/>
      <c r="D583" s="40"/>
      <c r="E583" s="205"/>
      <c r="F583" s="205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205"/>
      <c r="U583" s="40"/>
      <c r="V583" s="42"/>
      <c r="W583" s="40"/>
      <c r="X583" s="38"/>
      <c r="Y583" s="38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38"/>
      <c r="AN583" s="38"/>
      <c r="AO583" s="38"/>
      <c r="AP583" s="38"/>
      <c r="AQ583" s="38"/>
      <c r="AR583" s="20"/>
      <c r="AS583" s="20"/>
      <c r="AT583" s="20"/>
      <c r="AU583" s="20"/>
      <c r="AV583" s="38"/>
      <c r="AW583" s="38"/>
      <c r="AX583" s="38"/>
      <c r="AY583" s="38"/>
      <c r="AZ583" s="38"/>
    </row>
    <row r="584" ht="21.0" customHeight="1">
      <c r="A584" s="38"/>
      <c r="B584" s="39"/>
      <c r="C584" s="38"/>
      <c r="D584" s="40"/>
      <c r="E584" s="205"/>
      <c r="F584" s="205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205"/>
      <c r="U584" s="40"/>
      <c r="V584" s="42"/>
      <c r="W584" s="40"/>
      <c r="X584" s="38"/>
      <c r="Y584" s="38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38"/>
      <c r="AN584" s="38"/>
      <c r="AO584" s="38"/>
      <c r="AP584" s="38"/>
      <c r="AQ584" s="38"/>
      <c r="AR584" s="20"/>
      <c r="AS584" s="20"/>
      <c r="AT584" s="20"/>
      <c r="AU584" s="20"/>
      <c r="AV584" s="38"/>
      <c r="AW584" s="38"/>
      <c r="AX584" s="38"/>
      <c r="AY584" s="38"/>
      <c r="AZ584" s="38"/>
    </row>
    <row r="585" ht="21.0" customHeight="1">
      <c r="A585" s="38"/>
      <c r="B585" s="39"/>
      <c r="C585" s="38"/>
      <c r="D585" s="40"/>
      <c r="E585" s="205"/>
      <c r="F585" s="205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205"/>
      <c r="U585" s="40"/>
      <c r="V585" s="42"/>
      <c r="W585" s="40"/>
      <c r="X585" s="38"/>
      <c r="Y585" s="38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38"/>
      <c r="AN585" s="38"/>
      <c r="AO585" s="38"/>
      <c r="AP585" s="38"/>
      <c r="AQ585" s="38"/>
      <c r="AR585" s="20"/>
      <c r="AS585" s="20"/>
      <c r="AT585" s="20"/>
      <c r="AU585" s="20"/>
      <c r="AV585" s="38"/>
      <c r="AW585" s="38"/>
      <c r="AX585" s="38"/>
      <c r="AY585" s="38"/>
      <c r="AZ585" s="38"/>
    </row>
    <row r="586" ht="21.0" customHeight="1">
      <c r="A586" s="38"/>
      <c r="B586" s="39"/>
      <c r="C586" s="38"/>
      <c r="D586" s="40"/>
      <c r="E586" s="205"/>
      <c r="F586" s="205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205"/>
      <c r="U586" s="40"/>
      <c r="V586" s="42"/>
      <c r="W586" s="40"/>
      <c r="X586" s="38"/>
      <c r="Y586" s="38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38"/>
      <c r="AN586" s="38"/>
      <c r="AO586" s="38"/>
      <c r="AP586" s="38"/>
      <c r="AQ586" s="38"/>
      <c r="AR586" s="20"/>
      <c r="AS586" s="20"/>
      <c r="AT586" s="20"/>
      <c r="AU586" s="20"/>
      <c r="AV586" s="38"/>
      <c r="AW586" s="38"/>
      <c r="AX586" s="38"/>
      <c r="AY586" s="38"/>
      <c r="AZ586" s="38"/>
    </row>
    <row r="587" ht="21.0" customHeight="1">
      <c r="A587" s="38"/>
      <c r="B587" s="39"/>
      <c r="C587" s="38"/>
      <c r="D587" s="40"/>
      <c r="E587" s="205"/>
      <c r="F587" s="205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205"/>
      <c r="U587" s="40"/>
      <c r="V587" s="42"/>
      <c r="W587" s="40"/>
      <c r="X587" s="38"/>
      <c r="Y587" s="38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38"/>
      <c r="AN587" s="38"/>
      <c r="AO587" s="38"/>
      <c r="AP587" s="38"/>
      <c r="AQ587" s="38"/>
      <c r="AR587" s="20"/>
      <c r="AS587" s="20"/>
      <c r="AT587" s="20"/>
      <c r="AU587" s="20"/>
      <c r="AV587" s="38"/>
      <c r="AW587" s="38"/>
      <c r="AX587" s="38"/>
      <c r="AY587" s="38"/>
      <c r="AZ587" s="38"/>
    </row>
    <row r="588" ht="21.0" customHeight="1">
      <c r="A588" s="38"/>
      <c r="B588" s="39"/>
      <c r="C588" s="38"/>
      <c r="D588" s="40"/>
      <c r="E588" s="205"/>
      <c r="F588" s="205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205"/>
      <c r="U588" s="40"/>
      <c r="V588" s="42"/>
      <c r="W588" s="40"/>
      <c r="X588" s="38"/>
      <c r="Y588" s="38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38"/>
      <c r="AN588" s="38"/>
      <c r="AO588" s="38"/>
      <c r="AP588" s="38"/>
      <c r="AQ588" s="38"/>
      <c r="AR588" s="20"/>
      <c r="AS588" s="20"/>
      <c r="AT588" s="20"/>
      <c r="AU588" s="20"/>
      <c r="AV588" s="38"/>
      <c r="AW588" s="38"/>
      <c r="AX588" s="38"/>
      <c r="AY588" s="38"/>
      <c r="AZ588" s="38"/>
    </row>
    <row r="589" ht="21.0" customHeight="1">
      <c r="A589" s="38"/>
      <c r="B589" s="39"/>
      <c r="C589" s="38"/>
      <c r="D589" s="40"/>
      <c r="E589" s="205"/>
      <c r="F589" s="205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205"/>
      <c r="U589" s="40"/>
      <c r="V589" s="42"/>
      <c r="W589" s="40"/>
      <c r="X589" s="38"/>
      <c r="Y589" s="38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38"/>
      <c r="AN589" s="38"/>
      <c r="AO589" s="38"/>
      <c r="AP589" s="38"/>
      <c r="AQ589" s="38"/>
      <c r="AR589" s="20"/>
      <c r="AS589" s="20"/>
      <c r="AT589" s="20"/>
      <c r="AU589" s="20"/>
      <c r="AV589" s="38"/>
      <c r="AW589" s="38"/>
      <c r="AX589" s="38"/>
      <c r="AY589" s="38"/>
      <c r="AZ589" s="38"/>
    </row>
    <row r="590" ht="21.0" customHeight="1">
      <c r="A590" s="38"/>
      <c r="B590" s="39"/>
      <c r="C590" s="38"/>
      <c r="D590" s="40"/>
      <c r="E590" s="205"/>
      <c r="F590" s="205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205"/>
      <c r="U590" s="40"/>
      <c r="V590" s="42"/>
      <c r="W590" s="40"/>
      <c r="X590" s="38"/>
      <c r="Y590" s="38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38"/>
      <c r="AN590" s="38"/>
      <c r="AO590" s="38"/>
      <c r="AP590" s="38"/>
      <c r="AQ590" s="38"/>
      <c r="AR590" s="20"/>
      <c r="AS590" s="20"/>
      <c r="AT590" s="20"/>
      <c r="AU590" s="20"/>
      <c r="AV590" s="38"/>
      <c r="AW590" s="38"/>
      <c r="AX590" s="38"/>
      <c r="AY590" s="38"/>
      <c r="AZ590" s="38"/>
    </row>
    <row r="591" ht="21.0" customHeight="1">
      <c r="A591" s="38"/>
      <c r="B591" s="39"/>
      <c r="C591" s="38"/>
      <c r="D591" s="40"/>
      <c r="E591" s="205"/>
      <c r="F591" s="205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205"/>
      <c r="U591" s="40"/>
      <c r="V591" s="42"/>
      <c r="W591" s="40"/>
      <c r="X591" s="38"/>
      <c r="Y591" s="38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38"/>
      <c r="AN591" s="38"/>
      <c r="AO591" s="38"/>
      <c r="AP591" s="38"/>
      <c r="AQ591" s="38"/>
      <c r="AR591" s="20"/>
      <c r="AS591" s="20"/>
      <c r="AT591" s="20"/>
      <c r="AU591" s="20"/>
      <c r="AV591" s="38"/>
      <c r="AW591" s="38"/>
      <c r="AX591" s="38"/>
      <c r="AY591" s="38"/>
      <c r="AZ591" s="38"/>
    </row>
    <row r="592" ht="21.0" customHeight="1">
      <c r="A592" s="38"/>
      <c r="B592" s="39"/>
      <c r="C592" s="38"/>
      <c r="D592" s="40"/>
      <c r="E592" s="205"/>
      <c r="F592" s="205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205"/>
      <c r="U592" s="40"/>
      <c r="V592" s="42"/>
      <c r="W592" s="40"/>
      <c r="X592" s="38"/>
      <c r="Y592" s="38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38"/>
      <c r="AN592" s="38"/>
      <c r="AO592" s="38"/>
      <c r="AP592" s="38"/>
      <c r="AQ592" s="38"/>
      <c r="AR592" s="20"/>
      <c r="AS592" s="20"/>
      <c r="AT592" s="20"/>
      <c r="AU592" s="20"/>
      <c r="AV592" s="38"/>
      <c r="AW592" s="38"/>
      <c r="AX592" s="38"/>
      <c r="AY592" s="38"/>
      <c r="AZ592" s="38"/>
    </row>
    <row r="593" ht="21.0" customHeight="1">
      <c r="A593" s="38"/>
      <c r="B593" s="39"/>
      <c r="C593" s="38"/>
      <c r="D593" s="40"/>
      <c r="E593" s="205"/>
      <c r="F593" s="205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205"/>
      <c r="U593" s="40"/>
      <c r="V593" s="42"/>
      <c r="W593" s="40"/>
      <c r="X593" s="38"/>
      <c r="Y593" s="38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38"/>
      <c r="AN593" s="38"/>
      <c r="AO593" s="38"/>
      <c r="AP593" s="38"/>
      <c r="AQ593" s="38"/>
      <c r="AR593" s="20"/>
      <c r="AS593" s="20"/>
      <c r="AT593" s="20"/>
      <c r="AU593" s="20"/>
      <c r="AV593" s="38"/>
      <c r="AW593" s="38"/>
      <c r="AX593" s="38"/>
      <c r="AY593" s="38"/>
      <c r="AZ593" s="38"/>
    </row>
    <row r="594" ht="21.0" customHeight="1">
      <c r="A594" s="38"/>
      <c r="B594" s="39"/>
      <c r="C594" s="38"/>
      <c r="D594" s="40"/>
      <c r="E594" s="205"/>
      <c r="F594" s="205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205"/>
      <c r="U594" s="40"/>
      <c r="V594" s="42"/>
      <c r="W594" s="40"/>
      <c r="X594" s="38"/>
      <c r="Y594" s="38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38"/>
      <c r="AN594" s="38"/>
      <c r="AO594" s="38"/>
      <c r="AP594" s="38"/>
      <c r="AQ594" s="38"/>
      <c r="AR594" s="20"/>
      <c r="AS594" s="20"/>
      <c r="AT594" s="20"/>
      <c r="AU594" s="20"/>
      <c r="AV594" s="38"/>
      <c r="AW594" s="38"/>
      <c r="AX594" s="38"/>
      <c r="AY594" s="38"/>
      <c r="AZ594" s="38"/>
    </row>
    <row r="595" ht="21.0" customHeight="1">
      <c r="A595" s="38"/>
      <c r="B595" s="39"/>
      <c r="C595" s="38"/>
      <c r="D595" s="40"/>
      <c r="E595" s="205"/>
      <c r="F595" s="205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205"/>
      <c r="U595" s="40"/>
      <c r="V595" s="42"/>
      <c r="W595" s="40"/>
      <c r="X595" s="38"/>
      <c r="Y595" s="38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38"/>
      <c r="AN595" s="38"/>
      <c r="AO595" s="38"/>
      <c r="AP595" s="38"/>
      <c r="AQ595" s="38"/>
      <c r="AR595" s="20"/>
      <c r="AS595" s="20"/>
      <c r="AT595" s="20"/>
      <c r="AU595" s="20"/>
      <c r="AV595" s="38"/>
      <c r="AW595" s="38"/>
      <c r="AX595" s="38"/>
      <c r="AY595" s="38"/>
      <c r="AZ595" s="38"/>
    </row>
    <row r="596" ht="21.0" customHeight="1">
      <c r="A596" s="38"/>
      <c r="B596" s="39"/>
      <c r="C596" s="38"/>
      <c r="D596" s="40"/>
      <c r="E596" s="205"/>
      <c r="F596" s="205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205"/>
      <c r="U596" s="40"/>
      <c r="V596" s="42"/>
      <c r="W596" s="40"/>
      <c r="X596" s="38"/>
      <c r="Y596" s="38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38"/>
      <c r="AN596" s="38"/>
      <c r="AO596" s="38"/>
      <c r="AP596" s="38"/>
      <c r="AQ596" s="38"/>
      <c r="AR596" s="20"/>
      <c r="AS596" s="20"/>
      <c r="AT596" s="20"/>
      <c r="AU596" s="20"/>
      <c r="AV596" s="38"/>
      <c r="AW596" s="38"/>
      <c r="AX596" s="38"/>
      <c r="AY596" s="38"/>
      <c r="AZ596" s="38"/>
    </row>
    <row r="597" ht="21.0" customHeight="1">
      <c r="A597" s="38"/>
      <c r="B597" s="39"/>
      <c r="C597" s="38"/>
      <c r="D597" s="40"/>
      <c r="E597" s="205"/>
      <c r="F597" s="205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205"/>
      <c r="U597" s="40"/>
      <c r="V597" s="42"/>
      <c r="W597" s="40"/>
      <c r="X597" s="38"/>
      <c r="Y597" s="38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38"/>
      <c r="AN597" s="38"/>
      <c r="AO597" s="38"/>
      <c r="AP597" s="38"/>
      <c r="AQ597" s="38"/>
      <c r="AR597" s="20"/>
      <c r="AS597" s="20"/>
      <c r="AT597" s="20"/>
      <c r="AU597" s="20"/>
      <c r="AV597" s="38"/>
      <c r="AW597" s="38"/>
      <c r="AX597" s="38"/>
      <c r="AY597" s="38"/>
      <c r="AZ597" s="38"/>
    </row>
    <row r="598" ht="21.0" customHeight="1">
      <c r="A598" s="38"/>
      <c r="B598" s="39"/>
      <c r="C598" s="38"/>
      <c r="D598" s="40"/>
      <c r="E598" s="205"/>
      <c r="F598" s="205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205"/>
      <c r="U598" s="40"/>
      <c r="V598" s="42"/>
      <c r="W598" s="40"/>
      <c r="X598" s="38"/>
      <c r="Y598" s="38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38"/>
      <c r="AN598" s="38"/>
      <c r="AO598" s="38"/>
      <c r="AP598" s="38"/>
      <c r="AQ598" s="38"/>
      <c r="AR598" s="20"/>
      <c r="AS598" s="20"/>
      <c r="AT598" s="20"/>
      <c r="AU598" s="20"/>
      <c r="AV598" s="38"/>
      <c r="AW598" s="38"/>
      <c r="AX598" s="38"/>
      <c r="AY598" s="38"/>
      <c r="AZ598" s="38"/>
    </row>
    <row r="599" ht="21.0" customHeight="1">
      <c r="A599" s="38"/>
      <c r="B599" s="39"/>
      <c r="C599" s="38"/>
      <c r="D599" s="40"/>
      <c r="E599" s="205"/>
      <c r="F599" s="205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205"/>
      <c r="U599" s="40"/>
      <c r="V599" s="42"/>
      <c r="W599" s="40"/>
      <c r="X599" s="38"/>
      <c r="Y599" s="38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38"/>
      <c r="AN599" s="38"/>
      <c r="AO599" s="38"/>
      <c r="AP599" s="38"/>
      <c r="AQ599" s="38"/>
      <c r="AR599" s="20"/>
      <c r="AS599" s="20"/>
      <c r="AT599" s="20"/>
      <c r="AU599" s="20"/>
      <c r="AV599" s="38"/>
      <c r="AW599" s="38"/>
      <c r="AX599" s="38"/>
      <c r="AY599" s="38"/>
      <c r="AZ599" s="38"/>
    </row>
    <row r="600" ht="21.0" customHeight="1">
      <c r="A600" s="38"/>
      <c r="B600" s="39"/>
      <c r="C600" s="38"/>
      <c r="D600" s="40"/>
      <c r="E600" s="205"/>
      <c r="F600" s="205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205"/>
      <c r="U600" s="40"/>
      <c r="V600" s="42"/>
      <c r="W600" s="40"/>
      <c r="X600" s="38"/>
      <c r="Y600" s="38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38"/>
      <c r="AN600" s="38"/>
      <c r="AO600" s="38"/>
      <c r="AP600" s="38"/>
      <c r="AQ600" s="38"/>
      <c r="AR600" s="20"/>
      <c r="AS600" s="20"/>
      <c r="AT600" s="20"/>
      <c r="AU600" s="20"/>
      <c r="AV600" s="38"/>
      <c r="AW600" s="38"/>
      <c r="AX600" s="38"/>
      <c r="AY600" s="38"/>
      <c r="AZ600" s="38"/>
    </row>
    <row r="601" ht="21.0" customHeight="1">
      <c r="A601" s="38"/>
      <c r="B601" s="39"/>
      <c r="C601" s="38"/>
      <c r="D601" s="40"/>
      <c r="E601" s="205"/>
      <c r="F601" s="205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205"/>
      <c r="U601" s="40"/>
      <c r="V601" s="42"/>
      <c r="W601" s="40"/>
      <c r="X601" s="38"/>
      <c r="Y601" s="38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38"/>
      <c r="AN601" s="38"/>
      <c r="AO601" s="38"/>
      <c r="AP601" s="38"/>
      <c r="AQ601" s="38"/>
      <c r="AR601" s="20"/>
      <c r="AS601" s="20"/>
      <c r="AT601" s="20"/>
      <c r="AU601" s="20"/>
      <c r="AV601" s="38"/>
      <c r="AW601" s="38"/>
      <c r="AX601" s="38"/>
      <c r="AY601" s="38"/>
      <c r="AZ601" s="38"/>
    </row>
    <row r="602" ht="21.0" customHeight="1">
      <c r="A602" s="38"/>
      <c r="B602" s="39"/>
      <c r="C602" s="38"/>
      <c r="D602" s="40"/>
      <c r="E602" s="205"/>
      <c r="F602" s="205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205"/>
      <c r="U602" s="40"/>
      <c r="V602" s="42"/>
      <c r="W602" s="40"/>
      <c r="X602" s="38"/>
      <c r="Y602" s="38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38"/>
      <c r="AN602" s="38"/>
      <c r="AO602" s="38"/>
      <c r="AP602" s="38"/>
      <c r="AQ602" s="38"/>
      <c r="AR602" s="20"/>
      <c r="AS602" s="20"/>
      <c r="AT602" s="20"/>
      <c r="AU602" s="20"/>
      <c r="AV602" s="38"/>
      <c r="AW602" s="38"/>
      <c r="AX602" s="38"/>
      <c r="AY602" s="38"/>
      <c r="AZ602" s="38"/>
    </row>
    <row r="603" ht="21.0" customHeight="1">
      <c r="A603" s="38"/>
      <c r="B603" s="39"/>
      <c r="C603" s="38"/>
      <c r="D603" s="40"/>
      <c r="E603" s="205"/>
      <c r="F603" s="205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205"/>
      <c r="U603" s="40"/>
      <c r="V603" s="42"/>
      <c r="W603" s="40"/>
      <c r="X603" s="38"/>
      <c r="Y603" s="38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38"/>
      <c r="AN603" s="38"/>
      <c r="AO603" s="38"/>
      <c r="AP603" s="38"/>
      <c r="AQ603" s="38"/>
      <c r="AR603" s="20"/>
      <c r="AS603" s="20"/>
      <c r="AT603" s="20"/>
      <c r="AU603" s="20"/>
      <c r="AV603" s="38"/>
      <c r="AW603" s="38"/>
      <c r="AX603" s="38"/>
      <c r="AY603" s="38"/>
      <c r="AZ603" s="38"/>
    </row>
    <row r="604" ht="21.0" customHeight="1">
      <c r="A604" s="38"/>
      <c r="B604" s="39"/>
      <c r="C604" s="38"/>
      <c r="D604" s="40"/>
      <c r="E604" s="205"/>
      <c r="F604" s="205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205"/>
      <c r="U604" s="40"/>
      <c r="V604" s="42"/>
      <c r="W604" s="40"/>
      <c r="X604" s="38"/>
      <c r="Y604" s="38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38"/>
      <c r="AN604" s="38"/>
      <c r="AO604" s="38"/>
      <c r="AP604" s="38"/>
      <c r="AQ604" s="38"/>
      <c r="AR604" s="20"/>
      <c r="AS604" s="20"/>
      <c r="AT604" s="20"/>
      <c r="AU604" s="20"/>
      <c r="AV604" s="38"/>
      <c r="AW604" s="38"/>
      <c r="AX604" s="38"/>
      <c r="AY604" s="38"/>
      <c r="AZ604" s="38"/>
    </row>
    <row r="605" ht="21.0" customHeight="1">
      <c r="A605" s="38"/>
      <c r="B605" s="39"/>
      <c r="C605" s="38"/>
      <c r="D605" s="40"/>
      <c r="E605" s="205"/>
      <c r="F605" s="205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205"/>
      <c r="U605" s="40"/>
      <c r="V605" s="42"/>
      <c r="W605" s="40"/>
      <c r="X605" s="38"/>
      <c r="Y605" s="38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38"/>
      <c r="AN605" s="38"/>
      <c r="AO605" s="38"/>
      <c r="AP605" s="38"/>
      <c r="AQ605" s="38"/>
      <c r="AR605" s="20"/>
      <c r="AS605" s="20"/>
      <c r="AT605" s="20"/>
      <c r="AU605" s="20"/>
      <c r="AV605" s="38"/>
      <c r="AW605" s="38"/>
      <c r="AX605" s="38"/>
      <c r="AY605" s="38"/>
      <c r="AZ605" s="38"/>
    </row>
    <row r="606" ht="21.0" customHeight="1">
      <c r="A606" s="38"/>
      <c r="B606" s="39"/>
      <c r="C606" s="38"/>
      <c r="D606" s="40"/>
      <c r="E606" s="205"/>
      <c r="F606" s="205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205"/>
      <c r="U606" s="40"/>
      <c r="V606" s="42"/>
      <c r="W606" s="40"/>
      <c r="X606" s="38"/>
      <c r="Y606" s="38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38"/>
      <c r="AN606" s="38"/>
      <c r="AO606" s="38"/>
      <c r="AP606" s="38"/>
      <c r="AQ606" s="38"/>
      <c r="AR606" s="20"/>
      <c r="AS606" s="20"/>
      <c r="AT606" s="20"/>
      <c r="AU606" s="20"/>
      <c r="AV606" s="38"/>
      <c r="AW606" s="38"/>
      <c r="AX606" s="38"/>
      <c r="AY606" s="38"/>
      <c r="AZ606" s="38"/>
    </row>
    <row r="607" ht="21.0" customHeight="1">
      <c r="A607" s="38"/>
      <c r="B607" s="39"/>
      <c r="C607" s="38"/>
      <c r="D607" s="40"/>
      <c r="E607" s="205"/>
      <c r="F607" s="205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205"/>
      <c r="U607" s="40"/>
      <c r="V607" s="42"/>
      <c r="W607" s="40"/>
      <c r="X607" s="38"/>
      <c r="Y607" s="38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38"/>
      <c r="AN607" s="38"/>
      <c r="AO607" s="38"/>
      <c r="AP607" s="38"/>
      <c r="AQ607" s="38"/>
      <c r="AR607" s="20"/>
      <c r="AS607" s="20"/>
      <c r="AT607" s="20"/>
      <c r="AU607" s="20"/>
      <c r="AV607" s="38"/>
      <c r="AW607" s="38"/>
      <c r="AX607" s="38"/>
      <c r="AY607" s="38"/>
      <c r="AZ607" s="38"/>
    </row>
    <row r="608" ht="21.0" customHeight="1">
      <c r="A608" s="38"/>
      <c r="B608" s="39"/>
      <c r="C608" s="38"/>
      <c r="D608" s="40"/>
      <c r="E608" s="205"/>
      <c r="F608" s="205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205"/>
      <c r="U608" s="40"/>
      <c r="V608" s="42"/>
      <c r="W608" s="40"/>
      <c r="X608" s="38"/>
      <c r="Y608" s="38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38"/>
      <c r="AN608" s="38"/>
      <c r="AO608" s="38"/>
      <c r="AP608" s="38"/>
      <c r="AQ608" s="38"/>
      <c r="AR608" s="20"/>
      <c r="AS608" s="20"/>
      <c r="AT608" s="20"/>
      <c r="AU608" s="20"/>
      <c r="AV608" s="38"/>
      <c r="AW608" s="38"/>
      <c r="AX608" s="38"/>
      <c r="AY608" s="38"/>
      <c r="AZ608" s="38"/>
    </row>
    <row r="609" ht="21.0" customHeight="1">
      <c r="A609" s="38"/>
      <c r="B609" s="39"/>
      <c r="C609" s="38"/>
      <c r="D609" s="40"/>
      <c r="E609" s="205"/>
      <c r="F609" s="205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205"/>
      <c r="U609" s="40"/>
      <c r="V609" s="42"/>
      <c r="W609" s="40"/>
      <c r="X609" s="38"/>
      <c r="Y609" s="38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38"/>
      <c r="AN609" s="38"/>
      <c r="AO609" s="38"/>
      <c r="AP609" s="38"/>
      <c r="AQ609" s="38"/>
      <c r="AR609" s="20"/>
      <c r="AS609" s="20"/>
      <c r="AT609" s="20"/>
      <c r="AU609" s="20"/>
      <c r="AV609" s="38"/>
      <c r="AW609" s="38"/>
      <c r="AX609" s="38"/>
      <c r="AY609" s="38"/>
      <c r="AZ609" s="38"/>
    </row>
    <row r="610" ht="21.0" customHeight="1">
      <c r="A610" s="38"/>
      <c r="B610" s="39"/>
      <c r="C610" s="38"/>
      <c r="D610" s="40"/>
      <c r="E610" s="205"/>
      <c r="F610" s="205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205"/>
      <c r="U610" s="40"/>
      <c r="V610" s="42"/>
      <c r="W610" s="40"/>
      <c r="X610" s="38"/>
      <c r="Y610" s="38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38"/>
      <c r="AN610" s="38"/>
      <c r="AO610" s="38"/>
      <c r="AP610" s="38"/>
      <c r="AQ610" s="38"/>
      <c r="AR610" s="20"/>
      <c r="AS610" s="20"/>
      <c r="AT610" s="20"/>
      <c r="AU610" s="20"/>
      <c r="AV610" s="38"/>
      <c r="AW610" s="38"/>
      <c r="AX610" s="38"/>
      <c r="AY610" s="38"/>
      <c r="AZ610" s="38"/>
    </row>
    <row r="611" ht="21.0" customHeight="1">
      <c r="A611" s="38"/>
      <c r="B611" s="39"/>
      <c r="C611" s="38"/>
      <c r="D611" s="40"/>
      <c r="E611" s="205"/>
      <c r="F611" s="205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205"/>
      <c r="U611" s="40"/>
      <c r="V611" s="42"/>
      <c r="W611" s="40"/>
      <c r="X611" s="38"/>
      <c r="Y611" s="38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38"/>
      <c r="AN611" s="38"/>
      <c r="AO611" s="38"/>
      <c r="AP611" s="38"/>
      <c r="AQ611" s="38"/>
      <c r="AR611" s="20"/>
      <c r="AS611" s="20"/>
      <c r="AT611" s="20"/>
      <c r="AU611" s="20"/>
      <c r="AV611" s="38"/>
      <c r="AW611" s="38"/>
      <c r="AX611" s="38"/>
      <c r="AY611" s="38"/>
      <c r="AZ611" s="38"/>
    </row>
    <row r="612" ht="21.0" customHeight="1">
      <c r="A612" s="38"/>
      <c r="B612" s="39"/>
      <c r="C612" s="38"/>
      <c r="D612" s="40"/>
      <c r="E612" s="205"/>
      <c r="F612" s="205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205"/>
      <c r="U612" s="40"/>
      <c r="V612" s="42"/>
      <c r="W612" s="40"/>
      <c r="X612" s="38"/>
      <c r="Y612" s="38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38"/>
      <c r="AN612" s="38"/>
      <c r="AO612" s="38"/>
      <c r="AP612" s="38"/>
      <c r="AQ612" s="38"/>
      <c r="AR612" s="20"/>
      <c r="AS612" s="20"/>
      <c r="AT612" s="20"/>
      <c r="AU612" s="20"/>
      <c r="AV612" s="38"/>
      <c r="AW612" s="38"/>
      <c r="AX612" s="38"/>
      <c r="AY612" s="38"/>
      <c r="AZ612" s="38"/>
    </row>
    <row r="613" ht="21.0" customHeight="1">
      <c r="A613" s="38"/>
      <c r="B613" s="39"/>
      <c r="C613" s="38"/>
      <c r="D613" s="40"/>
      <c r="E613" s="205"/>
      <c r="F613" s="205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205"/>
      <c r="U613" s="40"/>
      <c r="V613" s="42"/>
      <c r="W613" s="40"/>
      <c r="X613" s="38"/>
      <c r="Y613" s="38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38"/>
      <c r="AN613" s="38"/>
      <c r="AO613" s="38"/>
      <c r="AP613" s="38"/>
      <c r="AQ613" s="38"/>
      <c r="AR613" s="20"/>
      <c r="AS613" s="20"/>
      <c r="AT613" s="20"/>
      <c r="AU613" s="20"/>
      <c r="AV613" s="38"/>
      <c r="AW613" s="38"/>
      <c r="AX613" s="38"/>
      <c r="AY613" s="38"/>
      <c r="AZ613" s="38"/>
    </row>
    <row r="614" ht="21.0" customHeight="1">
      <c r="A614" s="38"/>
      <c r="B614" s="39"/>
      <c r="C614" s="38"/>
      <c r="D614" s="40"/>
      <c r="E614" s="205"/>
      <c r="F614" s="205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205"/>
      <c r="U614" s="40"/>
      <c r="V614" s="42"/>
      <c r="W614" s="40"/>
      <c r="X614" s="38"/>
      <c r="Y614" s="38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38"/>
      <c r="AN614" s="38"/>
      <c r="AO614" s="38"/>
      <c r="AP614" s="38"/>
      <c r="AQ614" s="38"/>
      <c r="AR614" s="20"/>
      <c r="AS614" s="20"/>
      <c r="AT614" s="20"/>
      <c r="AU614" s="20"/>
      <c r="AV614" s="38"/>
      <c r="AW614" s="38"/>
      <c r="AX614" s="38"/>
      <c r="AY614" s="38"/>
      <c r="AZ614" s="38"/>
    </row>
    <row r="615" ht="21.0" customHeight="1">
      <c r="A615" s="38"/>
      <c r="B615" s="39"/>
      <c r="C615" s="38"/>
      <c r="D615" s="40"/>
      <c r="E615" s="205"/>
      <c r="F615" s="205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205"/>
      <c r="U615" s="40"/>
      <c r="V615" s="42"/>
      <c r="W615" s="40"/>
      <c r="X615" s="38"/>
      <c r="Y615" s="38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38"/>
      <c r="AN615" s="38"/>
      <c r="AO615" s="38"/>
      <c r="AP615" s="38"/>
      <c r="AQ615" s="38"/>
      <c r="AR615" s="20"/>
      <c r="AS615" s="20"/>
      <c r="AT615" s="20"/>
      <c r="AU615" s="20"/>
      <c r="AV615" s="38"/>
      <c r="AW615" s="38"/>
      <c r="AX615" s="38"/>
      <c r="AY615" s="38"/>
      <c r="AZ615" s="38"/>
    </row>
    <row r="616" ht="21.0" customHeight="1">
      <c r="A616" s="38"/>
      <c r="B616" s="39"/>
      <c r="C616" s="38"/>
      <c r="D616" s="40"/>
      <c r="E616" s="205"/>
      <c r="F616" s="205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205"/>
      <c r="U616" s="40"/>
      <c r="V616" s="42"/>
      <c r="W616" s="40"/>
      <c r="X616" s="38"/>
      <c r="Y616" s="38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38"/>
      <c r="AN616" s="38"/>
      <c r="AO616" s="38"/>
      <c r="AP616" s="38"/>
      <c r="AQ616" s="38"/>
      <c r="AR616" s="20"/>
      <c r="AS616" s="20"/>
      <c r="AT616" s="20"/>
      <c r="AU616" s="20"/>
      <c r="AV616" s="38"/>
      <c r="AW616" s="38"/>
      <c r="AX616" s="38"/>
      <c r="AY616" s="38"/>
      <c r="AZ616" s="38"/>
    </row>
    <row r="617" ht="21.0" customHeight="1">
      <c r="A617" s="38"/>
      <c r="B617" s="39"/>
      <c r="C617" s="38"/>
      <c r="D617" s="40"/>
      <c r="E617" s="205"/>
      <c r="F617" s="205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205"/>
      <c r="U617" s="40"/>
      <c r="V617" s="42"/>
      <c r="W617" s="40"/>
      <c r="X617" s="38"/>
      <c r="Y617" s="38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38"/>
      <c r="AN617" s="38"/>
      <c r="AO617" s="38"/>
      <c r="AP617" s="38"/>
      <c r="AQ617" s="38"/>
      <c r="AR617" s="20"/>
      <c r="AS617" s="20"/>
      <c r="AT617" s="20"/>
      <c r="AU617" s="20"/>
      <c r="AV617" s="38"/>
      <c r="AW617" s="38"/>
      <c r="AX617" s="38"/>
      <c r="AY617" s="38"/>
      <c r="AZ617" s="38"/>
    </row>
    <row r="618" ht="21.0" customHeight="1">
      <c r="A618" s="38"/>
      <c r="B618" s="39"/>
      <c r="C618" s="38"/>
      <c r="D618" s="40"/>
      <c r="E618" s="205"/>
      <c r="F618" s="205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205"/>
      <c r="U618" s="40"/>
      <c r="V618" s="42"/>
      <c r="W618" s="40"/>
      <c r="X618" s="38"/>
      <c r="Y618" s="38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38"/>
      <c r="AN618" s="38"/>
      <c r="AO618" s="38"/>
      <c r="AP618" s="38"/>
      <c r="AQ618" s="38"/>
      <c r="AR618" s="20"/>
      <c r="AS618" s="20"/>
      <c r="AT618" s="20"/>
      <c r="AU618" s="20"/>
      <c r="AV618" s="38"/>
      <c r="AW618" s="38"/>
      <c r="AX618" s="38"/>
      <c r="AY618" s="38"/>
      <c r="AZ618" s="38"/>
    </row>
    <row r="619" ht="21.0" customHeight="1">
      <c r="A619" s="38"/>
      <c r="B619" s="39"/>
      <c r="C619" s="38"/>
      <c r="D619" s="40"/>
      <c r="E619" s="205"/>
      <c r="F619" s="205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205"/>
      <c r="U619" s="40"/>
      <c r="V619" s="42"/>
      <c r="W619" s="40"/>
      <c r="X619" s="38"/>
      <c r="Y619" s="38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38"/>
      <c r="AN619" s="38"/>
      <c r="AO619" s="38"/>
      <c r="AP619" s="38"/>
      <c r="AQ619" s="38"/>
      <c r="AR619" s="20"/>
      <c r="AS619" s="20"/>
      <c r="AT619" s="20"/>
      <c r="AU619" s="20"/>
      <c r="AV619" s="38"/>
      <c r="AW619" s="38"/>
      <c r="AX619" s="38"/>
      <c r="AY619" s="38"/>
      <c r="AZ619" s="38"/>
    </row>
    <row r="620" ht="21.0" customHeight="1">
      <c r="A620" s="38"/>
      <c r="B620" s="39"/>
      <c r="C620" s="38"/>
      <c r="D620" s="40"/>
      <c r="E620" s="205"/>
      <c r="F620" s="205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205"/>
      <c r="U620" s="40"/>
      <c r="V620" s="42"/>
      <c r="W620" s="40"/>
      <c r="X620" s="38"/>
      <c r="Y620" s="38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38"/>
      <c r="AN620" s="38"/>
      <c r="AO620" s="38"/>
      <c r="AP620" s="38"/>
      <c r="AQ620" s="38"/>
      <c r="AR620" s="20"/>
      <c r="AS620" s="20"/>
      <c r="AT620" s="20"/>
      <c r="AU620" s="20"/>
      <c r="AV620" s="38"/>
      <c r="AW620" s="38"/>
      <c r="AX620" s="38"/>
      <c r="AY620" s="38"/>
      <c r="AZ620" s="38"/>
    </row>
    <row r="621" ht="21.0" customHeight="1">
      <c r="A621" s="38"/>
      <c r="B621" s="39"/>
      <c r="C621" s="38"/>
      <c r="D621" s="40"/>
      <c r="E621" s="205"/>
      <c r="F621" s="205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205"/>
      <c r="U621" s="40"/>
      <c r="V621" s="42"/>
      <c r="W621" s="40"/>
      <c r="X621" s="38"/>
      <c r="Y621" s="38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38"/>
      <c r="AN621" s="38"/>
      <c r="AO621" s="38"/>
      <c r="AP621" s="38"/>
      <c r="AQ621" s="38"/>
      <c r="AR621" s="20"/>
      <c r="AS621" s="20"/>
      <c r="AT621" s="20"/>
      <c r="AU621" s="20"/>
      <c r="AV621" s="38"/>
      <c r="AW621" s="38"/>
      <c r="AX621" s="38"/>
      <c r="AY621" s="38"/>
      <c r="AZ621" s="38"/>
    </row>
    <row r="622" ht="21.0" customHeight="1">
      <c r="A622" s="38"/>
      <c r="B622" s="39"/>
      <c r="C622" s="38"/>
      <c r="D622" s="40"/>
      <c r="E622" s="205"/>
      <c r="F622" s="205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205"/>
      <c r="U622" s="40"/>
      <c r="V622" s="42"/>
      <c r="W622" s="40"/>
      <c r="X622" s="38"/>
      <c r="Y622" s="38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38"/>
      <c r="AN622" s="38"/>
      <c r="AO622" s="38"/>
      <c r="AP622" s="38"/>
      <c r="AQ622" s="38"/>
      <c r="AR622" s="20"/>
      <c r="AS622" s="20"/>
      <c r="AT622" s="20"/>
      <c r="AU622" s="20"/>
      <c r="AV622" s="38"/>
      <c r="AW622" s="38"/>
      <c r="AX622" s="38"/>
      <c r="AY622" s="38"/>
      <c r="AZ622" s="38"/>
    </row>
    <row r="623" ht="21.0" customHeight="1">
      <c r="A623" s="38"/>
      <c r="B623" s="39"/>
      <c r="C623" s="38"/>
      <c r="D623" s="40"/>
      <c r="E623" s="205"/>
      <c r="F623" s="205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205"/>
      <c r="U623" s="40"/>
      <c r="V623" s="42"/>
      <c r="W623" s="40"/>
      <c r="X623" s="38"/>
      <c r="Y623" s="38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38"/>
      <c r="AN623" s="38"/>
      <c r="AO623" s="38"/>
      <c r="AP623" s="38"/>
      <c r="AQ623" s="38"/>
      <c r="AR623" s="20"/>
      <c r="AS623" s="20"/>
      <c r="AT623" s="20"/>
      <c r="AU623" s="20"/>
      <c r="AV623" s="38"/>
      <c r="AW623" s="38"/>
      <c r="AX623" s="38"/>
      <c r="AY623" s="38"/>
      <c r="AZ623" s="38"/>
    </row>
    <row r="624" ht="21.0" customHeight="1">
      <c r="A624" s="38"/>
      <c r="B624" s="39"/>
      <c r="C624" s="38"/>
      <c r="D624" s="40"/>
      <c r="E624" s="205"/>
      <c r="F624" s="205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205"/>
      <c r="U624" s="40"/>
      <c r="V624" s="42"/>
      <c r="W624" s="40"/>
      <c r="X624" s="38"/>
      <c r="Y624" s="38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38"/>
      <c r="AN624" s="38"/>
      <c r="AO624" s="38"/>
      <c r="AP624" s="38"/>
      <c r="AQ624" s="38"/>
      <c r="AR624" s="20"/>
      <c r="AS624" s="20"/>
      <c r="AT624" s="20"/>
      <c r="AU624" s="20"/>
      <c r="AV624" s="38"/>
      <c r="AW624" s="38"/>
      <c r="AX624" s="38"/>
      <c r="AY624" s="38"/>
      <c r="AZ624" s="38"/>
    </row>
    <row r="625" ht="21.0" customHeight="1">
      <c r="A625" s="38"/>
      <c r="B625" s="39"/>
      <c r="C625" s="38"/>
      <c r="D625" s="40"/>
      <c r="E625" s="205"/>
      <c r="F625" s="205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205"/>
      <c r="U625" s="40"/>
      <c r="V625" s="42"/>
      <c r="W625" s="40"/>
      <c r="X625" s="38"/>
      <c r="Y625" s="38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38"/>
      <c r="AN625" s="38"/>
      <c r="AO625" s="38"/>
      <c r="AP625" s="38"/>
      <c r="AQ625" s="38"/>
      <c r="AR625" s="20"/>
      <c r="AS625" s="20"/>
      <c r="AT625" s="20"/>
      <c r="AU625" s="20"/>
      <c r="AV625" s="38"/>
      <c r="AW625" s="38"/>
      <c r="AX625" s="38"/>
      <c r="AY625" s="38"/>
      <c r="AZ625" s="38"/>
    </row>
    <row r="626" ht="21.0" customHeight="1">
      <c r="A626" s="38"/>
      <c r="B626" s="39"/>
      <c r="C626" s="38"/>
      <c r="D626" s="40"/>
      <c r="E626" s="205"/>
      <c r="F626" s="205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205"/>
      <c r="U626" s="40"/>
      <c r="V626" s="42"/>
      <c r="W626" s="40"/>
      <c r="X626" s="38"/>
      <c r="Y626" s="38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38"/>
      <c r="AN626" s="38"/>
      <c r="AO626" s="38"/>
      <c r="AP626" s="38"/>
      <c r="AQ626" s="38"/>
      <c r="AR626" s="20"/>
      <c r="AS626" s="20"/>
      <c r="AT626" s="20"/>
      <c r="AU626" s="20"/>
      <c r="AV626" s="38"/>
      <c r="AW626" s="38"/>
      <c r="AX626" s="38"/>
      <c r="AY626" s="38"/>
      <c r="AZ626" s="38"/>
    </row>
    <row r="627" ht="21.0" customHeight="1">
      <c r="A627" s="38"/>
      <c r="B627" s="39"/>
      <c r="C627" s="38"/>
      <c r="D627" s="40"/>
      <c r="E627" s="205"/>
      <c r="F627" s="205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205"/>
      <c r="U627" s="40"/>
      <c r="V627" s="42"/>
      <c r="W627" s="40"/>
      <c r="X627" s="38"/>
      <c r="Y627" s="38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38"/>
      <c r="AN627" s="38"/>
      <c r="AO627" s="38"/>
      <c r="AP627" s="38"/>
      <c r="AQ627" s="38"/>
      <c r="AR627" s="20"/>
      <c r="AS627" s="20"/>
      <c r="AT627" s="20"/>
      <c r="AU627" s="20"/>
      <c r="AV627" s="38"/>
      <c r="AW627" s="38"/>
      <c r="AX627" s="38"/>
      <c r="AY627" s="38"/>
      <c r="AZ627" s="38"/>
    </row>
    <row r="628" ht="21.0" customHeight="1">
      <c r="A628" s="38"/>
      <c r="B628" s="39"/>
      <c r="C628" s="38"/>
      <c r="D628" s="40"/>
      <c r="E628" s="205"/>
      <c r="F628" s="205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205"/>
      <c r="U628" s="40"/>
      <c r="V628" s="42"/>
      <c r="W628" s="40"/>
      <c r="X628" s="38"/>
      <c r="Y628" s="38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38"/>
      <c r="AN628" s="38"/>
      <c r="AO628" s="38"/>
      <c r="AP628" s="38"/>
      <c r="AQ628" s="38"/>
      <c r="AR628" s="20"/>
      <c r="AS628" s="20"/>
      <c r="AT628" s="20"/>
      <c r="AU628" s="20"/>
      <c r="AV628" s="38"/>
      <c r="AW628" s="38"/>
      <c r="AX628" s="38"/>
      <c r="AY628" s="38"/>
      <c r="AZ628" s="38"/>
    </row>
    <row r="629" ht="21.0" customHeight="1">
      <c r="A629" s="38"/>
      <c r="B629" s="39"/>
      <c r="C629" s="38"/>
      <c r="D629" s="40"/>
      <c r="E629" s="205"/>
      <c r="F629" s="205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205"/>
      <c r="U629" s="40"/>
      <c r="V629" s="42"/>
      <c r="W629" s="40"/>
      <c r="X629" s="38"/>
      <c r="Y629" s="38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38"/>
      <c r="AN629" s="38"/>
      <c r="AO629" s="38"/>
      <c r="AP629" s="38"/>
      <c r="AQ629" s="38"/>
      <c r="AR629" s="20"/>
      <c r="AS629" s="20"/>
      <c r="AT629" s="20"/>
      <c r="AU629" s="20"/>
      <c r="AV629" s="38"/>
      <c r="AW629" s="38"/>
      <c r="AX629" s="38"/>
      <c r="AY629" s="38"/>
      <c r="AZ629" s="38"/>
    </row>
    <row r="630" ht="21.0" customHeight="1">
      <c r="A630" s="38"/>
      <c r="B630" s="39"/>
      <c r="C630" s="38"/>
      <c r="D630" s="40"/>
      <c r="E630" s="205"/>
      <c r="F630" s="205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205"/>
      <c r="U630" s="40"/>
      <c r="V630" s="42"/>
      <c r="W630" s="40"/>
      <c r="X630" s="38"/>
      <c r="Y630" s="38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38"/>
      <c r="AN630" s="38"/>
      <c r="AO630" s="38"/>
      <c r="AP630" s="38"/>
      <c r="AQ630" s="38"/>
      <c r="AR630" s="20"/>
      <c r="AS630" s="20"/>
      <c r="AT630" s="20"/>
      <c r="AU630" s="20"/>
      <c r="AV630" s="38"/>
      <c r="AW630" s="38"/>
      <c r="AX630" s="38"/>
      <c r="AY630" s="38"/>
      <c r="AZ630" s="38"/>
    </row>
    <row r="631" ht="21.0" customHeight="1">
      <c r="A631" s="38"/>
      <c r="B631" s="39"/>
      <c r="C631" s="38"/>
      <c r="D631" s="40"/>
      <c r="E631" s="205"/>
      <c r="F631" s="205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205"/>
      <c r="U631" s="40"/>
      <c r="V631" s="42"/>
      <c r="W631" s="40"/>
      <c r="X631" s="38"/>
      <c r="Y631" s="38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38"/>
      <c r="AN631" s="38"/>
      <c r="AO631" s="38"/>
      <c r="AP631" s="38"/>
      <c r="AQ631" s="38"/>
      <c r="AR631" s="20"/>
      <c r="AS631" s="20"/>
      <c r="AT631" s="20"/>
      <c r="AU631" s="20"/>
      <c r="AV631" s="38"/>
      <c r="AW631" s="38"/>
      <c r="AX631" s="38"/>
      <c r="AY631" s="38"/>
      <c r="AZ631" s="38"/>
    </row>
    <row r="632" ht="21.0" customHeight="1">
      <c r="A632" s="38"/>
      <c r="B632" s="39"/>
      <c r="C632" s="38"/>
      <c r="D632" s="40"/>
      <c r="E632" s="205"/>
      <c r="F632" s="205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205"/>
      <c r="U632" s="40"/>
      <c r="V632" s="42"/>
      <c r="W632" s="40"/>
      <c r="X632" s="38"/>
      <c r="Y632" s="38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38"/>
      <c r="AN632" s="38"/>
      <c r="AO632" s="38"/>
      <c r="AP632" s="38"/>
      <c r="AQ632" s="38"/>
      <c r="AR632" s="20"/>
      <c r="AS632" s="20"/>
      <c r="AT632" s="20"/>
      <c r="AU632" s="20"/>
      <c r="AV632" s="38"/>
      <c r="AW632" s="38"/>
      <c r="AX632" s="38"/>
      <c r="AY632" s="38"/>
      <c r="AZ632" s="38"/>
    </row>
    <row r="633" ht="21.0" customHeight="1">
      <c r="A633" s="38"/>
      <c r="B633" s="39"/>
      <c r="C633" s="38"/>
      <c r="D633" s="40"/>
      <c r="E633" s="205"/>
      <c r="F633" s="205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205"/>
      <c r="U633" s="40"/>
      <c r="V633" s="42"/>
      <c r="W633" s="40"/>
      <c r="X633" s="38"/>
      <c r="Y633" s="38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38"/>
      <c r="AN633" s="38"/>
      <c r="AO633" s="38"/>
      <c r="AP633" s="38"/>
      <c r="AQ633" s="38"/>
      <c r="AR633" s="20"/>
      <c r="AS633" s="20"/>
      <c r="AT633" s="20"/>
      <c r="AU633" s="20"/>
      <c r="AV633" s="38"/>
      <c r="AW633" s="38"/>
      <c r="AX633" s="38"/>
      <c r="AY633" s="38"/>
      <c r="AZ633" s="38"/>
    </row>
    <row r="634" ht="21.0" customHeight="1">
      <c r="A634" s="38"/>
      <c r="B634" s="39"/>
      <c r="C634" s="38"/>
      <c r="D634" s="40"/>
      <c r="E634" s="205"/>
      <c r="F634" s="205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205"/>
      <c r="U634" s="40"/>
      <c r="V634" s="42"/>
      <c r="W634" s="40"/>
      <c r="X634" s="38"/>
      <c r="Y634" s="38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38"/>
      <c r="AN634" s="38"/>
      <c r="AO634" s="38"/>
      <c r="AP634" s="38"/>
      <c r="AQ634" s="38"/>
      <c r="AR634" s="20"/>
      <c r="AS634" s="20"/>
      <c r="AT634" s="20"/>
      <c r="AU634" s="20"/>
      <c r="AV634" s="38"/>
      <c r="AW634" s="38"/>
      <c r="AX634" s="38"/>
      <c r="AY634" s="38"/>
      <c r="AZ634" s="38"/>
    </row>
    <row r="635" ht="21.0" customHeight="1">
      <c r="A635" s="38"/>
      <c r="B635" s="39"/>
      <c r="C635" s="38"/>
      <c r="D635" s="40"/>
      <c r="E635" s="205"/>
      <c r="F635" s="205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205"/>
      <c r="U635" s="40"/>
      <c r="V635" s="42"/>
      <c r="W635" s="40"/>
      <c r="X635" s="38"/>
      <c r="Y635" s="38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38"/>
      <c r="AN635" s="38"/>
      <c r="AO635" s="38"/>
      <c r="AP635" s="38"/>
      <c r="AQ635" s="38"/>
      <c r="AR635" s="20"/>
      <c r="AS635" s="20"/>
      <c r="AT635" s="20"/>
      <c r="AU635" s="20"/>
      <c r="AV635" s="38"/>
      <c r="AW635" s="38"/>
      <c r="AX635" s="38"/>
      <c r="AY635" s="38"/>
      <c r="AZ635" s="38"/>
    </row>
    <row r="636" ht="21.0" customHeight="1">
      <c r="A636" s="38"/>
      <c r="B636" s="39"/>
      <c r="C636" s="38"/>
      <c r="D636" s="40"/>
      <c r="E636" s="205"/>
      <c r="F636" s="205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205"/>
      <c r="U636" s="40"/>
      <c r="V636" s="42"/>
      <c r="W636" s="40"/>
      <c r="X636" s="38"/>
      <c r="Y636" s="38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38"/>
      <c r="AN636" s="38"/>
      <c r="AO636" s="38"/>
      <c r="AP636" s="38"/>
      <c r="AQ636" s="38"/>
      <c r="AR636" s="20"/>
      <c r="AS636" s="20"/>
      <c r="AT636" s="20"/>
      <c r="AU636" s="20"/>
      <c r="AV636" s="38"/>
      <c r="AW636" s="38"/>
      <c r="AX636" s="38"/>
      <c r="AY636" s="38"/>
      <c r="AZ636" s="38"/>
    </row>
    <row r="637" ht="21.0" customHeight="1">
      <c r="A637" s="38"/>
      <c r="B637" s="39"/>
      <c r="C637" s="38"/>
      <c r="D637" s="40"/>
      <c r="E637" s="205"/>
      <c r="F637" s="205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205"/>
      <c r="U637" s="40"/>
      <c r="V637" s="42"/>
      <c r="W637" s="40"/>
      <c r="X637" s="38"/>
      <c r="Y637" s="38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38"/>
      <c r="AN637" s="38"/>
      <c r="AO637" s="38"/>
      <c r="AP637" s="38"/>
      <c r="AQ637" s="38"/>
      <c r="AR637" s="20"/>
      <c r="AS637" s="20"/>
      <c r="AT637" s="20"/>
      <c r="AU637" s="20"/>
      <c r="AV637" s="38"/>
      <c r="AW637" s="38"/>
      <c r="AX637" s="38"/>
      <c r="AY637" s="38"/>
      <c r="AZ637" s="38"/>
    </row>
    <row r="638" ht="21.0" customHeight="1">
      <c r="A638" s="38"/>
      <c r="B638" s="39"/>
      <c r="C638" s="38"/>
      <c r="D638" s="40"/>
      <c r="E638" s="205"/>
      <c r="F638" s="205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205"/>
      <c r="U638" s="40"/>
      <c r="V638" s="42"/>
      <c r="W638" s="40"/>
      <c r="X638" s="38"/>
      <c r="Y638" s="38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38"/>
      <c r="AN638" s="38"/>
      <c r="AO638" s="38"/>
      <c r="AP638" s="38"/>
      <c r="AQ638" s="38"/>
      <c r="AR638" s="20"/>
      <c r="AS638" s="20"/>
      <c r="AT638" s="20"/>
      <c r="AU638" s="20"/>
      <c r="AV638" s="38"/>
      <c r="AW638" s="38"/>
      <c r="AX638" s="38"/>
      <c r="AY638" s="38"/>
      <c r="AZ638" s="38"/>
    </row>
    <row r="639" ht="21.0" customHeight="1">
      <c r="A639" s="38"/>
      <c r="B639" s="39"/>
      <c r="C639" s="38"/>
      <c r="D639" s="40"/>
      <c r="E639" s="205"/>
      <c r="F639" s="205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205"/>
      <c r="U639" s="40"/>
      <c r="V639" s="42"/>
      <c r="W639" s="40"/>
      <c r="X639" s="38"/>
      <c r="Y639" s="38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38"/>
      <c r="AN639" s="38"/>
      <c r="AO639" s="38"/>
      <c r="AP639" s="38"/>
      <c r="AQ639" s="38"/>
      <c r="AR639" s="20"/>
      <c r="AS639" s="20"/>
      <c r="AT639" s="20"/>
      <c r="AU639" s="20"/>
      <c r="AV639" s="38"/>
      <c r="AW639" s="38"/>
      <c r="AX639" s="38"/>
      <c r="AY639" s="38"/>
      <c r="AZ639" s="38"/>
    </row>
    <row r="640" ht="21.0" customHeight="1">
      <c r="A640" s="38"/>
      <c r="B640" s="39"/>
      <c r="C640" s="38"/>
      <c r="D640" s="40"/>
      <c r="E640" s="205"/>
      <c r="F640" s="205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205"/>
      <c r="U640" s="40"/>
      <c r="V640" s="42"/>
      <c r="W640" s="40"/>
      <c r="X640" s="38"/>
      <c r="Y640" s="38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38"/>
      <c r="AN640" s="38"/>
      <c r="AO640" s="38"/>
      <c r="AP640" s="38"/>
      <c r="AQ640" s="38"/>
      <c r="AR640" s="20"/>
      <c r="AS640" s="20"/>
      <c r="AT640" s="20"/>
      <c r="AU640" s="20"/>
      <c r="AV640" s="38"/>
      <c r="AW640" s="38"/>
      <c r="AX640" s="38"/>
      <c r="AY640" s="38"/>
      <c r="AZ640" s="38"/>
    </row>
    <row r="641" ht="21.0" customHeight="1">
      <c r="A641" s="38"/>
      <c r="B641" s="39"/>
      <c r="C641" s="38"/>
      <c r="D641" s="40"/>
      <c r="E641" s="205"/>
      <c r="F641" s="205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205"/>
      <c r="U641" s="40"/>
      <c r="V641" s="42"/>
      <c r="W641" s="40"/>
      <c r="X641" s="38"/>
      <c r="Y641" s="38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38"/>
      <c r="AN641" s="38"/>
      <c r="AO641" s="38"/>
      <c r="AP641" s="38"/>
      <c r="AQ641" s="38"/>
      <c r="AR641" s="20"/>
      <c r="AS641" s="20"/>
      <c r="AT641" s="20"/>
      <c r="AU641" s="20"/>
      <c r="AV641" s="38"/>
      <c r="AW641" s="38"/>
      <c r="AX641" s="38"/>
      <c r="AY641" s="38"/>
      <c r="AZ641" s="38"/>
    </row>
    <row r="642" ht="21.0" customHeight="1">
      <c r="A642" s="38"/>
      <c r="B642" s="39"/>
      <c r="C642" s="38"/>
      <c r="D642" s="40"/>
      <c r="E642" s="205"/>
      <c r="F642" s="205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205"/>
      <c r="U642" s="40"/>
      <c r="V642" s="42"/>
      <c r="W642" s="40"/>
      <c r="X642" s="38"/>
      <c r="Y642" s="38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38"/>
      <c r="AN642" s="38"/>
      <c r="AO642" s="38"/>
      <c r="AP642" s="38"/>
      <c r="AQ642" s="38"/>
      <c r="AR642" s="20"/>
      <c r="AS642" s="20"/>
      <c r="AT642" s="20"/>
      <c r="AU642" s="20"/>
      <c r="AV642" s="38"/>
      <c r="AW642" s="38"/>
      <c r="AX642" s="38"/>
      <c r="AY642" s="38"/>
      <c r="AZ642" s="38"/>
    </row>
    <row r="643" ht="21.0" customHeight="1">
      <c r="A643" s="38"/>
      <c r="B643" s="39"/>
      <c r="C643" s="38"/>
      <c r="D643" s="40"/>
      <c r="E643" s="205"/>
      <c r="F643" s="205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205"/>
      <c r="U643" s="40"/>
      <c r="V643" s="42"/>
      <c r="W643" s="40"/>
      <c r="X643" s="38"/>
      <c r="Y643" s="38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38"/>
      <c r="AN643" s="38"/>
      <c r="AO643" s="38"/>
      <c r="AP643" s="38"/>
      <c r="AQ643" s="38"/>
      <c r="AR643" s="20"/>
      <c r="AS643" s="20"/>
      <c r="AT643" s="20"/>
      <c r="AU643" s="20"/>
      <c r="AV643" s="38"/>
      <c r="AW643" s="38"/>
      <c r="AX643" s="38"/>
      <c r="AY643" s="38"/>
      <c r="AZ643" s="38"/>
    </row>
    <row r="644" ht="21.0" customHeight="1">
      <c r="A644" s="38"/>
      <c r="B644" s="39"/>
      <c r="C644" s="38"/>
      <c r="D644" s="40"/>
      <c r="E644" s="205"/>
      <c r="F644" s="205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205"/>
      <c r="U644" s="40"/>
      <c r="V644" s="42"/>
      <c r="W644" s="40"/>
      <c r="X644" s="38"/>
      <c r="Y644" s="38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38"/>
      <c r="AN644" s="38"/>
      <c r="AO644" s="38"/>
      <c r="AP644" s="38"/>
      <c r="AQ644" s="38"/>
      <c r="AR644" s="20"/>
      <c r="AS644" s="20"/>
      <c r="AT644" s="20"/>
      <c r="AU644" s="20"/>
      <c r="AV644" s="38"/>
      <c r="AW644" s="38"/>
      <c r="AX644" s="38"/>
      <c r="AY644" s="38"/>
      <c r="AZ644" s="38"/>
    </row>
    <row r="645" ht="21.0" customHeight="1">
      <c r="A645" s="38"/>
      <c r="B645" s="39"/>
      <c r="C645" s="38"/>
      <c r="D645" s="40"/>
      <c r="E645" s="205"/>
      <c r="F645" s="205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205"/>
      <c r="U645" s="40"/>
      <c r="V645" s="42"/>
      <c r="W645" s="40"/>
      <c r="X645" s="38"/>
      <c r="Y645" s="38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38"/>
      <c r="AN645" s="38"/>
      <c r="AO645" s="38"/>
      <c r="AP645" s="38"/>
      <c r="AQ645" s="38"/>
      <c r="AR645" s="20"/>
      <c r="AS645" s="20"/>
      <c r="AT645" s="20"/>
      <c r="AU645" s="20"/>
      <c r="AV645" s="38"/>
      <c r="AW645" s="38"/>
      <c r="AX645" s="38"/>
      <c r="AY645" s="38"/>
      <c r="AZ645" s="38"/>
    </row>
    <row r="646" ht="21.0" customHeight="1">
      <c r="A646" s="38"/>
      <c r="B646" s="39"/>
      <c r="C646" s="38"/>
      <c r="D646" s="40"/>
      <c r="E646" s="205"/>
      <c r="F646" s="205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205"/>
      <c r="U646" s="40"/>
      <c r="V646" s="42"/>
      <c r="W646" s="40"/>
      <c r="X646" s="38"/>
      <c r="Y646" s="38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38"/>
      <c r="AN646" s="38"/>
      <c r="AO646" s="38"/>
      <c r="AP646" s="38"/>
      <c r="AQ646" s="38"/>
      <c r="AR646" s="20"/>
      <c r="AS646" s="20"/>
      <c r="AT646" s="20"/>
      <c r="AU646" s="20"/>
      <c r="AV646" s="38"/>
      <c r="AW646" s="38"/>
      <c r="AX646" s="38"/>
      <c r="AY646" s="38"/>
      <c r="AZ646" s="38"/>
    </row>
    <row r="647" ht="21.0" customHeight="1">
      <c r="A647" s="38"/>
      <c r="B647" s="39"/>
      <c r="C647" s="38"/>
      <c r="D647" s="40"/>
      <c r="E647" s="205"/>
      <c r="F647" s="205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205"/>
      <c r="U647" s="40"/>
      <c r="V647" s="42"/>
      <c r="W647" s="40"/>
      <c r="X647" s="38"/>
      <c r="Y647" s="38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38"/>
      <c r="AN647" s="38"/>
      <c r="AO647" s="38"/>
      <c r="AP647" s="38"/>
      <c r="AQ647" s="38"/>
      <c r="AR647" s="20"/>
      <c r="AS647" s="20"/>
      <c r="AT647" s="20"/>
      <c r="AU647" s="20"/>
      <c r="AV647" s="38"/>
      <c r="AW647" s="38"/>
      <c r="AX647" s="38"/>
      <c r="AY647" s="38"/>
      <c r="AZ647" s="38"/>
    </row>
    <row r="648" ht="21.0" customHeight="1">
      <c r="A648" s="38"/>
      <c r="B648" s="39"/>
      <c r="C648" s="38"/>
      <c r="D648" s="40"/>
      <c r="E648" s="205"/>
      <c r="F648" s="205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205"/>
      <c r="U648" s="40"/>
      <c r="V648" s="42"/>
      <c r="W648" s="40"/>
      <c r="X648" s="38"/>
      <c r="Y648" s="38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38"/>
      <c r="AN648" s="38"/>
      <c r="AO648" s="38"/>
      <c r="AP648" s="38"/>
      <c r="AQ648" s="38"/>
      <c r="AR648" s="20"/>
      <c r="AS648" s="20"/>
      <c r="AT648" s="20"/>
      <c r="AU648" s="20"/>
      <c r="AV648" s="38"/>
      <c r="AW648" s="38"/>
      <c r="AX648" s="38"/>
      <c r="AY648" s="38"/>
      <c r="AZ648" s="38"/>
    </row>
    <row r="649" ht="21.0" customHeight="1">
      <c r="A649" s="38"/>
      <c r="B649" s="39"/>
      <c r="C649" s="38"/>
      <c r="D649" s="40"/>
      <c r="E649" s="205"/>
      <c r="F649" s="205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205"/>
      <c r="U649" s="40"/>
      <c r="V649" s="42"/>
      <c r="W649" s="40"/>
      <c r="X649" s="38"/>
      <c r="Y649" s="38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38"/>
      <c r="AN649" s="38"/>
      <c r="AO649" s="38"/>
      <c r="AP649" s="38"/>
      <c r="AQ649" s="38"/>
      <c r="AR649" s="20"/>
      <c r="AS649" s="20"/>
      <c r="AT649" s="20"/>
      <c r="AU649" s="20"/>
      <c r="AV649" s="38"/>
      <c r="AW649" s="38"/>
      <c r="AX649" s="38"/>
      <c r="AY649" s="38"/>
      <c r="AZ649" s="38"/>
    </row>
    <row r="650" ht="21.0" customHeight="1">
      <c r="A650" s="38"/>
      <c r="B650" s="39"/>
      <c r="C650" s="38"/>
      <c r="D650" s="40"/>
      <c r="E650" s="205"/>
      <c r="F650" s="205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205"/>
      <c r="U650" s="40"/>
      <c r="V650" s="42"/>
      <c r="W650" s="40"/>
      <c r="X650" s="38"/>
      <c r="Y650" s="38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38"/>
      <c r="AN650" s="38"/>
      <c r="AO650" s="38"/>
      <c r="AP650" s="38"/>
      <c r="AQ650" s="38"/>
      <c r="AR650" s="20"/>
      <c r="AS650" s="20"/>
      <c r="AT650" s="20"/>
      <c r="AU650" s="20"/>
      <c r="AV650" s="38"/>
      <c r="AW650" s="38"/>
      <c r="AX650" s="38"/>
      <c r="AY650" s="38"/>
      <c r="AZ650" s="38"/>
    </row>
    <row r="651" ht="21.0" customHeight="1">
      <c r="A651" s="38"/>
      <c r="B651" s="39"/>
      <c r="C651" s="38"/>
      <c r="D651" s="40"/>
      <c r="E651" s="205"/>
      <c r="F651" s="205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205"/>
      <c r="U651" s="40"/>
      <c r="V651" s="42"/>
      <c r="W651" s="40"/>
      <c r="X651" s="38"/>
      <c r="Y651" s="38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38"/>
      <c r="AN651" s="38"/>
      <c r="AO651" s="38"/>
      <c r="AP651" s="38"/>
      <c r="AQ651" s="38"/>
      <c r="AR651" s="20"/>
      <c r="AS651" s="20"/>
      <c r="AT651" s="20"/>
      <c r="AU651" s="20"/>
      <c r="AV651" s="38"/>
      <c r="AW651" s="38"/>
      <c r="AX651" s="38"/>
      <c r="AY651" s="38"/>
      <c r="AZ651" s="38"/>
    </row>
    <row r="652" ht="21.0" customHeight="1">
      <c r="A652" s="38"/>
      <c r="B652" s="39"/>
      <c r="C652" s="38"/>
      <c r="D652" s="40"/>
      <c r="E652" s="205"/>
      <c r="F652" s="205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205"/>
      <c r="U652" s="40"/>
      <c r="V652" s="42"/>
      <c r="W652" s="40"/>
      <c r="X652" s="38"/>
      <c r="Y652" s="38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38"/>
      <c r="AN652" s="38"/>
      <c r="AO652" s="38"/>
      <c r="AP652" s="38"/>
      <c r="AQ652" s="38"/>
      <c r="AR652" s="20"/>
      <c r="AS652" s="20"/>
      <c r="AT652" s="20"/>
      <c r="AU652" s="20"/>
      <c r="AV652" s="38"/>
      <c r="AW652" s="38"/>
      <c r="AX652" s="38"/>
      <c r="AY652" s="38"/>
      <c r="AZ652" s="38"/>
    </row>
    <row r="653" ht="21.0" customHeight="1">
      <c r="A653" s="38"/>
      <c r="B653" s="39"/>
      <c r="C653" s="38"/>
      <c r="D653" s="40"/>
      <c r="E653" s="205"/>
      <c r="F653" s="205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205"/>
      <c r="U653" s="40"/>
      <c r="V653" s="42"/>
      <c r="W653" s="40"/>
      <c r="X653" s="38"/>
      <c r="Y653" s="38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38"/>
      <c r="AN653" s="38"/>
      <c r="AO653" s="38"/>
      <c r="AP653" s="38"/>
      <c r="AQ653" s="38"/>
      <c r="AR653" s="20"/>
      <c r="AS653" s="20"/>
      <c r="AT653" s="20"/>
      <c r="AU653" s="20"/>
      <c r="AV653" s="38"/>
      <c r="AW653" s="38"/>
      <c r="AX653" s="38"/>
      <c r="AY653" s="38"/>
      <c r="AZ653" s="38"/>
    </row>
    <row r="654" ht="21.0" customHeight="1">
      <c r="A654" s="38"/>
      <c r="B654" s="39"/>
      <c r="C654" s="38"/>
      <c r="D654" s="40"/>
      <c r="E654" s="205"/>
      <c r="F654" s="205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205"/>
      <c r="U654" s="40"/>
      <c r="V654" s="42"/>
      <c r="W654" s="40"/>
      <c r="X654" s="38"/>
      <c r="Y654" s="38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38"/>
      <c r="AN654" s="38"/>
      <c r="AO654" s="38"/>
      <c r="AP654" s="38"/>
      <c r="AQ654" s="38"/>
      <c r="AR654" s="20"/>
      <c r="AS654" s="20"/>
      <c r="AT654" s="20"/>
      <c r="AU654" s="20"/>
      <c r="AV654" s="38"/>
      <c r="AW654" s="38"/>
      <c r="AX654" s="38"/>
      <c r="AY654" s="38"/>
      <c r="AZ654" s="38"/>
    </row>
    <row r="655" ht="21.0" customHeight="1">
      <c r="A655" s="38"/>
      <c r="B655" s="39"/>
      <c r="C655" s="38"/>
      <c r="D655" s="40"/>
      <c r="E655" s="205"/>
      <c r="F655" s="205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205"/>
      <c r="U655" s="40"/>
      <c r="V655" s="42"/>
      <c r="W655" s="40"/>
      <c r="X655" s="38"/>
      <c r="Y655" s="38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38"/>
      <c r="AN655" s="38"/>
      <c r="AO655" s="38"/>
      <c r="AP655" s="38"/>
      <c r="AQ655" s="38"/>
      <c r="AR655" s="20"/>
      <c r="AS655" s="20"/>
      <c r="AT655" s="20"/>
      <c r="AU655" s="20"/>
      <c r="AV655" s="38"/>
      <c r="AW655" s="38"/>
      <c r="AX655" s="38"/>
      <c r="AY655" s="38"/>
      <c r="AZ655" s="38"/>
    </row>
    <row r="656" ht="21.0" customHeight="1">
      <c r="A656" s="38"/>
      <c r="B656" s="39"/>
      <c r="C656" s="38"/>
      <c r="D656" s="40"/>
      <c r="E656" s="205"/>
      <c r="F656" s="205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205"/>
      <c r="U656" s="40"/>
      <c r="V656" s="42"/>
      <c r="W656" s="40"/>
      <c r="X656" s="38"/>
      <c r="Y656" s="38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38"/>
      <c r="AN656" s="38"/>
      <c r="AO656" s="38"/>
      <c r="AP656" s="38"/>
      <c r="AQ656" s="38"/>
      <c r="AR656" s="20"/>
      <c r="AS656" s="20"/>
      <c r="AT656" s="20"/>
      <c r="AU656" s="20"/>
      <c r="AV656" s="38"/>
      <c r="AW656" s="38"/>
      <c r="AX656" s="38"/>
      <c r="AY656" s="38"/>
      <c r="AZ656" s="38"/>
    </row>
    <row r="657" ht="21.0" customHeight="1">
      <c r="A657" s="38"/>
      <c r="B657" s="39"/>
      <c r="C657" s="38"/>
      <c r="D657" s="40"/>
      <c r="E657" s="205"/>
      <c r="F657" s="205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205"/>
      <c r="U657" s="40"/>
      <c r="V657" s="42"/>
      <c r="W657" s="40"/>
      <c r="X657" s="38"/>
      <c r="Y657" s="38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38"/>
      <c r="AN657" s="38"/>
      <c r="AO657" s="38"/>
      <c r="AP657" s="38"/>
      <c r="AQ657" s="38"/>
      <c r="AR657" s="20"/>
      <c r="AS657" s="20"/>
      <c r="AT657" s="20"/>
      <c r="AU657" s="20"/>
      <c r="AV657" s="38"/>
      <c r="AW657" s="38"/>
      <c r="AX657" s="38"/>
      <c r="AY657" s="38"/>
      <c r="AZ657" s="38"/>
    </row>
    <row r="658" ht="21.0" customHeight="1">
      <c r="A658" s="38"/>
      <c r="B658" s="39"/>
      <c r="C658" s="38"/>
      <c r="D658" s="40"/>
      <c r="E658" s="205"/>
      <c r="F658" s="205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205"/>
      <c r="U658" s="40"/>
      <c r="V658" s="42"/>
      <c r="W658" s="40"/>
      <c r="X658" s="38"/>
      <c r="Y658" s="38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38"/>
      <c r="AN658" s="38"/>
      <c r="AO658" s="38"/>
      <c r="AP658" s="38"/>
      <c r="AQ658" s="38"/>
      <c r="AR658" s="20"/>
      <c r="AS658" s="20"/>
      <c r="AT658" s="20"/>
      <c r="AU658" s="20"/>
      <c r="AV658" s="38"/>
      <c r="AW658" s="38"/>
      <c r="AX658" s="38"/>
      <c r="AY658" s="38"/>
      <c r="AZ658" s="38"/>
    </row>
    <row r="659" ht="21.0" customHeight="1">
      <c r="A659" s="38"/>
      <c r="B659" s="39"/>
      <c r="C659" s="38"/>
      <c r="D659" s="40"/>
      <c r="E659" s="205"/>
      <c r="F659" s="205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205"/>
      <c r="U659" s="40"/>
      <c r="V659" s="42"/>
      <c r="W659" s="40"/>
      <c r="X659" s="38"/>
      <c r="Y659" s="38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38"/>
      <c r="AN659" s="38"/>
      <c r="AO659" s="38"/>
      <c r="AP659" s="38"/>
      <c r="AQ659" s="38"/>
      <c r="AR659" s="20"/>
      <c r="AS659" s="20"/>
      <c r="AT659" s="20"/>
      <c r="AU659" s="20"/>
      <c r="AV659" s="38"/>
      <c r="AW659" s="38"/>
      <c r="AX659" s="38"/>
      <c r="AY659" s="38"/>
      <c r="AZ659" s="38"/>
    </row>
    <row r="660" ht="21.0" customHeight="1">
      <c r="A660" s="38"/>
      <c r="B660" s="39"/>
      <c r="C660" s="38"/>
      <c r="D660" s="40"/>
      <c r="E660" s="205"/>
      <c r="F660" s="205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205"/>
      <c r="U660" s="40"/>
      <c r="V660" s="42"/>
      <c r="W660" s="40"/>
      <c r="X660" s="38"/>
      <c r="Y660" s="38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38"/>
      <c r="AN660" s="38"/>
      <c r="AO660" s="38"/>
      <c r="AP660" s="38"/>
      <c r="AQ660" s="38"/>
      <c r="AR660" s="20"/>
      <c r="AS660" s="20"/>
      <c r="AT660" s="20"/>
      <c r="AU660" s="20"/>
      <c r="AV660" s="38"/>
      <c r="AW660" s="38"/>
      <c r="AX660" s="38"/>
      <c r="AY660" s="38"/>
      <c r="AZ660" s="38"/>
    </row>
    <row r="661" ht="21.0" customHeight="1">
      <c r="A661" s="38"/>
      <c r="B661" s="39"/>
      <c r="C661" s="38"/>
      <c r="D661" s="40"/>
      <c r="E661" s="205"/>
      <c r="F661" s="205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205"/>
      <c r="U661" s="40"/>
      <c r="V661" s="42"/>
      <c r="W661" s="40"/>
      <c r="X661" s="38"/>
      <c r="Y661" s="38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38"/>
      <c r="AN661" s="38"/>
      <c r="AO661" s="38"/>
      <c r="AP661" s="38"/>
      <c r="AQ661" s="38"/>
      <c r="AR661" s="20"/>
      <c r="AS661" s="20"/>
      <c r="AT661" s="20"/>
      <c r="AU661" s="20"/>
      <c r="AV661" s="38"/>
      <c r="AW661" s="38"/>
      <c r="AX661" s="38"/>
      <c r="AY661" s="38"/>
      <c r="AZ661" s="38"/>
    </row>
    <row r="662" ht="21.0" customHeight="1">
      <c r="A662" s="38"/>
      <c r="B662" s="39"/>
      <c r="C662" s="38"/>
      <c r="D662" s="40"/>
      <c r="E662" s="205"/>
      <c r="F662" s="205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205"/>
      <c r="U662" s="40"/>
      <c r="V662" s="42"/>
      <c r="W662" s="40"/>
      <c r="X662" s="38"/>
      <c r="Y662" s="38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38"/>
      <c r="AN662" s="38"/>
      <c r="AO662" s="38"/>
      <c r="AP662" s="38"/>
      <c r="AQ662" s="38"/>
      <c r="AR662" s="20"/>
      <c r="AS662" s="20"/>
      <c r="AT662" s="20"/>
      <c r="AU662" s="20"/>
      <c r="AV662" s="38"/>
      <c r="AW662" s="38"/>
      <c r="AX662" s="38"/>
      <c r="AY662" s="38"/>
      <c r="AZ662" s="38"/>
    </row>
    <row r="663" ht="21.0" customHeight="1">
      <c r="A663" s="38"/>
      <c r="B663" s="39"/>
      <c r="C663" s="38"/>
      <c r="D663" s="40"/>
      <c r="E663" s="205"/>
      <c r="F663" s="205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205"/>
      <c r="U663" s="40"/>
      <c r="V663" s="42"/>
      <c r="W663" s="40"/>
      <c r="X663" s="38"/>
      <c r="Y663" s="38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38"/>
      <c r="AN663" s="38"/>
      <c r="AO663" s="38"/>
      <c r="AP663" s="38"/>
      <c r="AQ663" s="38"/>
      <c r="AR663" s="20"/>
      <c r="AS663" s="20"/>
      <c r="AT663" s="20"/>
      <c r="AU663" s="20"/>
      <c r="AV663" s="38"/>
      <c r="AW663" s="38"/>
      <c r="AX663" s="38"/>
      <c r="AY663" s="38"/>
      <c r="AZ663" s="38"/>
    </row>
    <row r="664" ht="21.0" customHeight="1">
      <c r="A664" s="38"/>
      <c r="B664" s="39"/>
      <c r="C664" s="38"/>
      <c r="D664" s="40"/>
      <c r="E664" s="205"/>
      <c r="F664" s="205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205"/>
      <c r="U664" s="40"/>
      <c r="V664" s="42"/>
      <c r="W664" s="40"/>
      <c r="X664" s="38"/>
      <c r="Y664" s="38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38"/>
      <c r="AN664" s="38"/>
      <c r="AO664" s="38"/>
      <c r="AP664" s="38"/>
      <c r="AQ664" s="38"/>
      <c r="AR664" s="20"/>
      <c r="AS664" s="20"/>
      <c r="AT664" s="20"/>
      <c r="AU664" s="20"/>
      <c r="AV664" s="38"/>
      <c r="AW664" s="38"/>
      <c r="AX664" s="38"/>
      <c r="AY664" s="38"/>
      <c r="AZ664" s="38"/>
    </row>
    <row r="665" ht="21.0" customHeight="1">
      <c r="A665" s="38"/>
      <c r="B665" s="39"/>
      <c r="C665" s="38"/>
      <c r="D665" s="40"/>
      <c r="E665" s="205"/>
      <c r="F665" s="205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205"/>
      <c r="U665" s="40"/>
      <c r="V665" s="42"/>
      <c r="W665" s="40"/>
      <c r="X665" s="38"/>
      <c r="Y665" s="38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38"/>
      <c r="AN665" s="38"/>
      <c r="AO665" s="38"/>
      <c r="AP665" s="38"/>
      <c r="AQ665" s="38"/>
      <c r="AR665" s="20"/>
      <c r="AS665" s="20"/>
      <c r="AT665" s="20"/>
      <c r="AU665" s="20"/>
      <c r="AV665" s="38"/>
      <c r="AW665" s="38"/>
      <c r="AX665" s="38"/>
      <c r="AY665" s="38"/>
      <c r="AZ665" s="38"/>
    </row>
    <row r="666" ht="21.0" customHeight="1">
      <c r="A666" s="38"/>
      <c r="B666" s="39"/>
      <c r="C666" s="38"/>
      <c r="D666" s="40"/>
      <c r="E666" s="205"/>
      <c r="F666" s="205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205"/>
      <c r="U666" s="40"/>
      <c r="V666" s="42"/>
      <c r="W666" s="40"/>
      <c r="X666" s="38"/>
      <c r="Y666" s="38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38"/>
      <c r="AN666" s="38"/>
      <c r="AO666" s="38"/>
      <c r="AP666" s="38"/>
      <c r="AQ666" s="38"/>
      <c r="AR666" s="20"/>
      <c r="AS666" s="20"/>
      <c r="AT666" s="20"/>
      <c r="AU666" s="20"/>
      <c r="AV666" s="38"/>
      <c r="AW666" s="38"/>
      <c r="AX666" s="38"/>
      <c r="AY666" s="38"/>
      <c r="AZ666" s="38"/>
    </row>
    <row r="667" ht="21.0" customHeight="1">
      <c r="A667" s="38"/>
      <c r="B667" s="39"/>
      <c r="C667" s="38"/>
      <c r="D667" s="40"/>
      <c r="E667" s="205"/>
      <c r="F667" s="205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205"/>
      <c r="U667" s="40"/>
      <c r="V667" s="42"/>
      <c r="W667" s="40"/>
      <c r="X667" s="38"/>
      <c r="Y667" s="38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38"/>
      <c r="AN667" s="38"/>
      <c r="AO667" s="38"/>
      <c r="AP667" s="38"/>
      <c r="AQ667" s="38"/>
      <c r="AR667" s="20"/>
      <c r="AS667" s="20"/>
      <c r="AT667" s="20"/>
      <c r="AU667" s="20"/>
      <c r="AV667" s="38"/>
      <c r="AW667" s="38"/>
      <c r="AX667" s="38"/>
      <c r="AY667" s="38"/>
      <c r="AZ667" s="38"/>
    </row>
    <row r="668" ht="21.0" customHeight="1">
      <c r="A668" s="38"/>
      <c r="B668" s="39"/>
      <c r="C668" s="38"/>
      <c r="D668" s="40"/>
      <c r="E668" s="205"/>
      <c r="F668" s="205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205"/>
      <c r="U668" s="40"/>
      <c r="V668" s="42"/>
      <c r="W668" s="40"/>
      <c r="X668" s="38"/>
      <c r="Y668" s="38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38"/>
      <c r="AN668" s="38"/>
      <c r="AO668" s="38"/>
      <c r="AP668" s="38"/>
      <c r="AQ668" s="38"/>
      <c r="AR668" s="20"/>
      <c r="AS668" s="20"/>
      <c r="AT668" s="20"/>
      <c r="AU668" s="20"/>
      <c r="AV668" s="38"/>
      <c r="AW668" s="38"/>
      <c r="AX668" s="38"/>
      <c r="AY668" s="38"/>
      <c r="AZ668" s="38"/>
    </row>
    <row r="669" ht="21.0" customHeight="1">
      <c r="A669" s="38"/>
      <c r="B669" s="39"/>
      <c r="C669" s="38"/>
      <c r="D669" s="40"/>
      <c r="E669" s="205"/>
      <c r="F669" s="205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205"/>
      <c r="U669" s="40"/>
      <c r="V669" s="42"/>
      <c r="W669" s="40"/>
      <c r="X669" s="38"/>
      <c r="Y669" s="38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38"/>
      <c r="AN669" s="38"/>
      <c r="AO669" s="38"/>
      <c r="AP669" s="38"/>
      <c r="AQ669" s="38"/>
      <c r="AR669" s="20"/>
      <c r="AS669" s="20"/>
      <c r="AT669" s="20"/>
      <c r="AU669" s="20"/>
      <c r="AV669" s="38"/>
      <c r="AW669" s="38"/>
      <c r="AX669" s="38"/>
      <c r="AY669" s="38"/>
      <c r="AZ669" s="38"/>
    </row>
    <row r="670" ht="21.0" customHeight="1">
      <c r="A670" s="38"/>
      <c r="B670" s="39"/>
      <c r="C670" s="38"/>
      <c r="D670" s="40"/>
      <c r="E670" s="205"/>
      <c r="F670" s="205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205"/>
      <c r="U670" s="40"/>
      <c r="V670" s="42"/>
      <c r="W670" s="40"/>
      <c r="X670" s="38"/>
      <c r="Y670" s="38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38"/>
      <c r="AN670" s="38"/>
      <c r="AO670" s="38"/>
      <c r="AP670" s="38"/>
      <c r="AQ670" s="38"/>
      <c r="AR670" s="20"/>
      <c r="AS670" s="20"/>
      <c r="AT670" s="20"/>
      <c r="AU670" s="20"/>
      <c r="AV670" s="38"/>
      <c r="AW670" s="38"/>
      <c r="AX670" s="38"/>
      <c r="AY670" s="38"/>
      <c r="AZ670" s="38"/>
    </row>
  </sheetData>
  <autoFilter ref="$AN$7:$AO$152"/>
  <conditionalFormatting sqref="Z9:Z18 Z20:Z27 Z29:Z45 Z47:Z58 Z60:Z74 Z76:Z88 Z90:Z107 Z109:Z120 Z122:Z136 Z138:Z144 Z146:Z152">
    <cfRule type="notContainsBlanks" dxfId="0" priority="1">
      <formula>LEN(TRIM(Z9))&gt;0</formula>
    </cfRule>
  </conditionalFormatting>
  <conditionalFormatting sqref="AA9:AA18 AA20:AA27 AA29:AA45 AA47:AA58 AA60:AA74 AA76:AA88 AA90:AA107 AA109:AA120 AA122:AA136 AA138:AA144 AA146:AA152">
    <cfRule type="notContainsBlanks" dxfId="1" priority="2">
      <formula>LEN(TRIM(AA9))&gt;0</formula>
    </cfRule>
  </conditionalFormatting>
  <conditionalFormatting sqref="AB9:AB18 AB20:AB27 AB29:AB45 AB47:AB58 AB60:AB74 AB76:AB88 AB90:AB107 AB109:AB120 AB122:AB136 AB138:AB144 AB146:AB152">
    <cfRule type="notContainsBlanks" dxfId="2" priority="3">
      <formula>LEN(TRIM(AB9))&gt;0</formula>
    </cfRule>
  </conditionalFormatting>
  <conditionalFormatting sqref="AC9:AC18 AC20:AC27 AC29:AC45 AC47:AC58 AC60:AC74 AC76:AC88 AC90:AC107 AC109:AC120 AC122:AC136 AC138:AC144 AC146:AC152">
    <cfRule type="notContainsBlanks" dxfId="3" priority="4">
      <formula>LEN(TRIM(AC9))&gt;0</formula>
    </cfRule>
  </conditionalFormatting>
  <conditionalFormatting sqref="AD9:AD18 AD20:AD27 AD29:AD45 AD47:AD58 AD60:AD74 AD76:AD88 AD90:AD107 AD109:AD120 AD122:AD136 AD138:AD144 AD146:AD152">
    <cfRule type="notContainsBlanks" dxfId="4" priority="5">
      <formula>LEN(TRIM(AD9))&gt;0</formula>
    </cfRule>
  </conditionalFormatting>
  <conditionalFormatting sqref="AE9:AE18 AE20:AE27 AE29:AE45 AE47:AE58 AE60:AE74 AE76:AE88 AE90:AE107 AE109:AE120 AE122:AE136 AE138:AE144 AE146:AE152">
    <cfRule type="notContainsBlanks" dxfId="5" priority="6">
      <formula>LEN(TRIM(AE9))&gt;0</formula>
    </cfRule>
  </conditionalFormatting>
  <conditionalFormatting sqref="AF9:AG18 AF20:AG27 AF29:AG45 AF47:AG58 AF60:AG74 AF76:AG88 AF90:AG107 AF109:AG120 AF122:AG136 AF138:AG144 AF146:AG152">
    <cfRule type="notContainsBlanks" dxfId="6" priority="7">
      <formula>LEN(TRIM(AF9))&gt;0</formula>
    </cfRule>
  </conditionalFormatting>
  <conditionalFormatting sqref="AH9:AH18 AH20:AH27 AH29:AH45 AH47:AH74 AH76:AH88 AH90:AH107 AH109:AH120 AH122:AH136 AH138:AH152">
    <cfRule type="notContainsBlanks" dxfId="7" priority="8">
      <formula>LEN(TRIM(AH9))&gt;0</formula>
    </cfRule>
  </conditionalFormatting>
  <conditionalFormatting sqref="AI9:AI18 AI20:AI27 AI29:AI45 AI47:AI58 AI60:AI74 AI76:AI88 AI90:AI107 AI109:AI120 AI122:AI136 AI138:AI144 AI146:AI152">
    <cfRule type="notContainsBlanks" dxfId="8" priority="9">
      <formula>LEN(TRIM(AI9))&gt;0</formula>
    </cfRule>
  </conditionalFormatting>
  <conditionalFormatting sqref="AJ9:AJ18 AJ20:AJ27 AJ29:AJ45 AJ47:AJ58 AJ60:AJ74 AJ76:AJ88 AJ90:AJ107 AJ109:AJ120 AJ122:AJ136 AJ138:AJ144 AJ146:AJ152">
    <cfRule type="notContainsBlanks" dxfId="9" priority="10">
      <formula>LEN(TRIM(AJ9))&gt;0</formula>
    </cfRule>
  </conditionalFormatting>
  <conditionalFormatting sqref="AK9:AK18 AK20:AK27 AK29:AK45 AK47:AK58 AK60:AK74 AK76:AK88 AK90:AK107 AK109:AK120 AK122:AK136 AK138:AK144 AK146:AK152">
    <cfRule type="notContainsBlanks" dxfId="10" priority="11">
      <formula>LEN(TRIM(AK9))&gt;0</formula>
    </cfRule>
  </conditionalFormatting>
  <conditionalFormatting sqref="AL9:AL18 AL20:AL27 AL29:AL45 AL47:AL58 AL60:AL74 AL76:AL88 AL90:AL107 AL109:AL120 AL122:AL136 AL138:AL144 AL146:AL152">
    <cfRule type="notContainsBlanks" dxfId="11" priority="12">
      <formula>LEN(TRIM(AL9))&gt;0</formula>
    </cfRule>
  </conditionalFormatting>
  <conditionalFormatting sqref="AG9:AG18 AG20:AG27 AG29:AG45 AG47:AG58 AG60:AG74 AG76:AG88 AG90:AG107 AG109:AG120 AG122:AG136 AG138:AG144 AG146:AG152">
    <cfRule type="notContainsBlanks" dxfId="12" priority="13">
      <formula>LEN(TRIM(AG9))&gt;0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4.78"/>
    <col customWidth="1" min="2" max="14" width="5.89"/>
    <col customWidth="1" min="15" max="15" width="4.78"/>
    <col customWidth="1" min="16" max="16" width="4.56"/>
    <col customWidth="1" min="17" max="17" width="5.78"/>
    <col customWidth="1" min="18" max="18" width="7.22"/>
    <col customWidth="1" hidden="1" min="19" max="19" width="7.56"/>
    <col customWidth="1" hidden="1" min="20" max="22" width="9.56"/>
    <col customWidth="1" min="23" max="26" width="9.56"/>
  </cols>
  <sheetData>
    <row r="1" ht="22.5" customHeight="1">
      <c r="A1" s="206" t="s">
        <v>359</v>
      </c>
      <c r="B1" s="207"/>
      <c r="C1" s="20"/>
      <c r="D1" s="208"/>
      <c r="E1" s="208"/>
      <c r="F1" s="208"/>
      <c r="G1" s="208"/>
      <c r="H1" s="208"/>
      <c r="I1" s="209"/>
      <c r="J1" s="209"/>
      <c r="K1" s="209"/>
      <c r="L1" s="209"/>
      <c r="M1" s="210" t="s">
        <v>30</v>
      </c>
      <c r="N1" s="211">
        <f>SIMPLvolumes!Z3</f>
        <v>0</v>
      </c>
      <c r="O1" s="20"/>
      <c r="P1" s="20"/>
      <c r="Q1" s="208"/>
      <c r="R1" s="208"/>
      <c r="S1" s="20"/>
      <c r="T1" s="20"/>
      <c r="U1" s="20"/>
      <c r="V1" s="212"/>
      <c r="W1" s="20"/>
      <c r="X1" s="20"/>
      <c r="Y1" s="20"/>
      <c r="Z1" s="20"/>
    </row>
    <row r="2" ht="22.5" customHeight="1">
      <c r="A2" s="213" t="s">
        <v>360</v>
      </c>
      <c r="B2" s="213"/>
      <c r="C2" s="20"/>
      <c r="D2" s="20"/>
      <c r="E2" s="20"/>
      <c r="F2" s="214"/>
      <c r="G2" s="215">
        <v>0.0</v>
      </c>
      <c r="H2" s="215"/>
      <c r="I2" s="20"/>
      <c r="J2" s="20"/>
      <c r="K2" s="20"/>
      <c r="L2" s="20"/>
      <c r="M2" s="208"/>
      <c r="N2" s="208"/>
      <c r="O2" s="20"/>
      <c r="P2" s="20"/>
      <c r="Q2" s="208"/>
      <c r="R2" s="208"/>
      <c r="S2" s="20"/>
      <c r="T2" s="20"/>
      <c r="U2" s="20"/>
      <c r="V2" s="212"/>
      <c r="W2" s="20"/>
      <c r="X2" s="20"/>
      <c r="Y2" s="20"/>
      <c r="Z2" s="20"/>
    </row>
    <row r="3" ht="45.75" customHeight="1">
      <c r="A3" s="216"/>
      <c r="B3" s="217"/>
      <c r="C3" s="217"/>
      <c r="D3" s="217"/>
      <c r="E3" s="217"/>
      <c r="F3" s="217"/>
      <c r="G3" s="217"/>
      <c r="H3" s="217"/>
      <c r="I3" s="218"/>
      <c r="J3" s="219"/>
      <c r="K3" s="220" t="s">
        <v>361</v>
      </c>
      <c r="L3" s="221"/>
      <c r="M3" s="218"/>
      <c r="N3" s="222"/>
      <c r="O3" s="222"/>
      <c r="P3" s="222"/>
      <c r="Q3" s="222"/>
      <c r="R3" s="223"/>
      <c r="S3" s="20"/>
      <c r="T3" s="20"/>
      <c r="U3" s="20"/>
      <c r="V3" s="212"/>
      <c r="W3" s="222"/>
      <c r="X3" s="222"/>
      <c r="Y3" s="222"/>
      <c r="Z3" s="222"/>
    </row>
    <row r="4" ht="21.0" customHeight="1">
      <c r="A4" s="20"/>
      <c r="B4" s="208"/>
      <c r="C4" s="208"/>
      <c r="D4" s="208"/>
      <c r="E4" s="208"/>
      <c r="F4" s="208"/>
      <c r="G4" s="208"/>
      <c r="H4" s="224"/>
      <c r="I4" s="224"/>
      <c r="J4" s="225"/>
      <c r="K4" s="226"/>
      <c r="L4" s="208"/>
      <c r="M4" s="208"/>
      <c r="N4" s="208"/>
      <c r="O4" s="208">
        <f t="shared" ref="O4:Q4" si="1">SUM(O6:O149)</f>
        <v>0</v>
      </c>
      <c r="P4" s="208">
        <f t="shared" si="1"/>
        <v>0</v>
      </c>
      <c r="Q4" s="208">
        <f t="shared" si="1"/>
        <v>0</v>
      </c>
      <c r="R4" s="227"/>
      <c r="S4" s="20"/>
      <c r="T4" s="20"/>
      <c r="U4" s="20"/>
      <c r="V4" s="212"/>
      <c r="W4" s="20"/>
      <c r="X4" s="20"/>
      <c r="Y4" s="20"/>
      <c r="Z4" s="20"/>
    </row>
    <row r="5" ht="22.5" customHeight="1">
      <c r="A5" s="228" t="s">
        <v>362</v>
      </c>
      <c r="B5" s="229" t="s">
        <v>32</v>
      </c>
      <c r="C5" s="230" t="s">
        <v>33</v>
      </c>
      <c r="D5" s="230" t="s">
        <v>34</v>
      </c>
      <c r="E5" s="230" t="s">
        <v>35</v>
      </c>
      <c r="F5" s="230" t="s">
        <v>36</v>
      </c>
      <c r="G5" s="230" t="s">
        <v>37</v>
      </c>
      <c r="H5" s="230" t="s">
        <v>38</v>
      </c>
      <c r="I5" s="231" t="s">
        <v>39</v>
      </c>
      <c r="J5" s="230" t="s">
        <v>40</v>
      </c>
      <c r="K5" s="230" t="s">
        <v>41</v>
      </c>
      <c r="L5" s="230" t="s">
        <v>42</v>
      </c>
      <c r="M5" s="230" t="s">
        <v>43</v>
      </c>
      <c r="N5" s="231" t="s">
        <v>44</v>
      </c>
      <c r="O5" s="232" t="s">
        <v>363</v>
      </c>
      <c r="P5" s="232" t="s">
        <v>364</v>
      </c>
      <c r="Q5" s="232" t="s">
        <v>365</v>
      </c>
      <c r="R5" s="208"/>
      <c r="S5" s="20"/>
      <c r="T5" s="20" t="s">
        <v>366</v>
      </c>
      <c r="U5" s="20" t="s">
        <v>367</v>
      </c>
      <c r="V5" s="212" t="s">
        <v>368</v>
      </c>
      <c r="W5" s="20"/>
      <c r="X5" s="20"/>
      <c r="Y5" s="20"/>
      <c r="Z5" s="20"/>
    </row>
    <row r="6" ht="22.5" customHeight="1">
      <c r="A6" s="233" t="str">
        <f>SIMPLvolumes!D10</f>
        <v>1A</v>
      </c>
      <c r="B6" s="234" t="str">
        <f>IF(SIMPLvolumes!Z10=0,"",SIMPLvolumes!Z10)</f>
        <v/>
      </c>
      <c r="C6" s="235" t="str">
        <f>IF(SIMPLvolumes!AA10=0,"",SIMPLvolumes!AA10)</f>
        <v/>
      </c>
      <c r="D6" s="235" t="str">
        <f>IF(SIMPLvolumes!AB10=0,"",SIMPLvolumes!AB10)</f>
        <v/>
      </c>
      <c r="E6" s="235" t="str">
        <f>IF(SIMPLvolumes!AC10=0,"",SIMPLvolumes!AC10)</f>
        <v/>
      </c>
      <c r="F6" s="235" t="str">
        <f>IF(SIMPLvolumes!AD10=0,"",SIMPLvolumes!AD10)</f>
        <v/>
      </c>
      <c r="G6" s="235" t="str">
        <f>IF(SIMPLvolumes!AE10=0,"",SIMPLvolumes!AE10)</f>
        <v/>
      </c>
      <c r="H6" s="235" t="str">
        <f>IF(SIMPLvolumes!AF10=0,"",SIMPLvolumes!AF10)</f>
        <v/>
      </c>
      <c r="I6" s="235" t="str">
        <f>IF(SIMPLvolumes!AG10=0,"",SIMPLvolumes!AG10)</f>
        <v/>
      </c>
      <c r="J6" s="235" t="str">
        <f>IF(SIMPLvolumes!AH10=0,"",SIMPLvolumes!AH10)</f>
        <v/>
      </c>
      <c r="K6" s="235" t="str">
        <f>IF(SIMPLvolumes!AI10=0,"",SIMPLvolumes!AI10)</f>
        <v/>
      </c>
      <c r="L6" s="235" t="str">
        <f>IF(SIMPLvolumes!AJ10=0,"",SIMPLvolumes!AJ10)</f>
        <v/>
      </c>
      <c r="M6" s="235" t="str">
        <f>IF(SIMPLvolumes!AK10=0,"",SIMPLvolumes!AK10)</f>
        <v/>
      </c>
      <c r="N6" s="235" t="str">
        <f>IF(SIMPLvolumes!AL10=0,"",SIMPLvolumes!AL10)</f>
        <v/>
      </c>
      <c r="O6" s="236">
        <f t="shared" ref="O6:O15" si="2">SUM(A6:N6)</f>
        <v>0</v>
      </c>
      <c r="P6" s="237">
        <f>O6*SIMPLvolumes!W10</f>
        <v>0</v>
      </c>
      <c r="Q6" s="237">
        <f>O6*SIMPLvolumes!T10</f>
        <v>0</v>
      </c>
      <c r="R6" s="208"/>
      <c r="S6" s="20"/>
      <c r="T6" s="20"/>
      <c r="U6" s="20" t="str">
        <f t="shared" ref="U6:U14" si="3">IF(T6=1,REPT(""""&amp;A6&amp;".dwg""",O6),"")</f>
        <v/>
      </c>
      <c r="V6" s="212"/>
      <c r="W6" s="20"/>
      <c r="X6" s="20"/>
      <c r="Y6" s="20"/>
      <c r="Z6" s="20"/>
    </row>
    <row r="7" ht="22.5" customHeight="1">
      <c r="A7" s="233" t="str">
        <f>SIMPLvolumes!D11</f>
        <v>1B</v>
      </c>
      <c r="B7" s="234" t="str">
        <f>IF(SIMPLvolumes!Z11=0,"",SIMPLvolumes!Z11)</f>
        <v/>
      </c>
      <c r="C7" s="235" t="str">
        <f>IF(SIMPLvolumes!AA11=0,"",SIMPLvolumes!AA11)</f>
        <v/>
      </c>
      <c r="D7" s="235" t="str">
        <f>IF(SIMPLvolumes!AB11=0,"",SIMPLvolumes!AB11)</f>
        <v/>
      </c>
      <c r="E7" s="235" t="str">
        <f>IF(SIMPLvolumes!AC11=0,"",SIMPLvolumes!AC11)</f>
        <v/>
      </c>
      <c r="F7" s="235" t="str">
        <f>IF(SIMPLvolumes!AD11=0,"",SIMPLvolumes!AD11)</f>
        <v/>
      </c>
      <c r="G7" s="235" t="str">
        <f>IF(SIMPLvolumes!AE11=0,"",SIMPLvolumes!AE11)</f>
        <v/>
      </c>
      <c r="H7" s="235" t="str">
        <f>IF(SIMPLvolumes!AF11=0,"",SIMPLvolumes!AF11)</f>
        <v/>
      </c>
      <c r="I7" s="235" t="str">
        <f>IF(SIMPLvolumes!AG11=0,"",SIMPLvolumes!AG11)</f>
        <v/>
      </c>
      <c r="J7" s="235" t="str">
        <f>IF(SIMPLvolumes!AH11=0,"",SIMPLvolumes!AH11)</f>
        <v/>
      </c>
      <c r="K7" s="235" t="str">
        <f>IF(SIMPLvolumes!AI11=0,"",SIMPLvolumes!AI11)</f>
        <v/>
      </c>
      <c r="L7" s="235" t="str">
        <f>IF(SIMPLvolumes!AJ11=0,"",SIMPLvolumes!AJ11)</f>
        <v/>
      </c>
      <c r="M7" s="235" t="str">
        <f>IF(SIMPLvolumes!AK11=0,"",SIMPLvolumes!AK11)</f>
        <v/>
      </c>
      <c r="N7" s="235" t="str">
        <f>IF(SIMPLvolumes!AL11=0,"",SIMPLvolumes!AL11)</f>
        <v/>
      </c>
      <c r="O7" s="236">
        <f t="shared" si="2"/>
        <v>0</v>
      </c>
      <c r="P7" s="237">
        <f>O7*SIMPLvolumes!W11</f>
        <v>0</v>
      </c>
      <c r="Q7" s="237">
        <f>O7*SIMPLvolumes!T11</f>
        <v>0</v>
      </c>
      <c r="R7" s="208"/>
      <c r="S7" s="20"/>
      <c r="T7" s="20">
        <v>1.0</v>
      </c>
      <c r="U7" s="20" t="str">
        <f t="shared" si="3"/>
        <v/>
      </c>
      <c r="V7" s="212"/>
      <c r="W7" s="20"/>
      <c r="X7" s="20"/>
      <c r="Y7" s="20"/>
      <c r="Z7" s="20"/>
    </row>
    <row r="8" ht="22.5" customHeight="1">
      <c r="A8" s="233" t="str">
        <f>SIMPLvolumes!D12</f>
        <v>1C</v>
      </c>
      <c r="B8" s="234" t="str">
        <f>IF(SIMPLvolumes!Z12=0,"",SIMPLvolumes!Z12)</f>
        <v/>
      </c>
      <c r="C8" s="235" t="str">
        <f>IF(SIMPLvolumes!AA12=0,"",SIMPLvolumes!AA12)</f>
        <v/>
      </c>
      <c r="D8" s="235" t="str">
        <f>IF(SIMPLvolumes!AB12=0,"",SIMPLvolumes!AB12)</f>
        <v/>
      </c>
      <c r="E8" s="235" t="str">
        <f>IF(SIMPLvolumes!AC12=0,"",SIMPLvolumes!AC12)</f>
        <v/>
      </c>
      <c r="F8" s="235" t="str">
        <f>IF(SIMPLvolumes!AD12=0,"",SIMPLvolumes!AD12)</f>
        <v/>
      </c>
      <c r="G8" s="235" t="str">
        <f>IF(SIMPLvolumes!AE12=0,"",SIMPLvolumes!AE12)</f>
        <v/>
      </c>
      <c r="H8" s="235" t="str">
        <f>IF(SIMPLvolumes!AF12=0,"",SIMPLvolumes!AF12)</f>
        <v/>
      </c>
      <c r="I8" s="235" t="str">
        <f>IF(SIMPLvolumes!AG12=0,"",SIMPLvolumes!AG12)</f>
        <v/>
      </c>
      <c r="J8" s="235" t="str">
        <f>IF(SIMPLvolumes!AH12=0,"",SIMPLvolumes!AH12)</f>
        <v/>
      </c>
      <c r="K8" s="235" t="str">
        <f>IF(SIMPLvolumes!AI12=0,"",SIMPLvolumes!AI12)</f>
        <v/>
      </c>
      <c r="L8" s="235" t="str">
        <f>IF(SIMPLvolumes!AJ12=0,"",SIMPLvolumes!AJ12)</f>
        <v/>
      </c>
      <c r="M8" s="235" t="str">
        <f>IF(SIMPLvolumes!AK12=0,"",SIMPLvolumes!AK12)</f>
        <v/>
      </c>
      <c r="N8" s="235" t="str">
        <f>IF(SIMPLvolumes!AL12=0,"",SIMPLvolumes!AL12)</f>
        <v/>
      </c>
      <c r="O8" s="236">
        <f t="shared" si="2"/>
        <v>0</v>
      </c>
      <c r="P8" s="237">
        <f>O8*SIMPLvolumes!W12</f>
        <v>0</v>
      </c>
      <c r="Q8" s="237">
        <f>O8*SIMPLvolumes!T12</f>
        <v>0</v>
      </c>
      <c r="R8" s="208"/>
      <c r="S8" s="20"/>
      <c r="T8" s="20">
        <v>1.0</v>
      </c>
      <c r="U8" s="20" t="str">
        <f t="shared" si="3"/>
        <v/>
      </c>
      <c r="V8" s="212" t="str">
        <f>U8</f>
        <v/>
      </c>
      <c r="W8" s="20"/>
      <c r="X8" s="20"/>
      <c r="Y8" s="20"/>
      <c r="Z8" s="20"/>
    </row>
    <row r="9" ht="22.5" customHeight="1">
      <c r="A9" s="233" t="str">
        <f>SIMPLvolumes!D13</f>
        <v>1D</v>
      </c>
      <c r="B9" s="234" t="str">
        <f>IF(SIMPLvolumes!Z13=0,"",SIMPLvolumes!Z13)</f>
        <v/>
      </c>
      <c r="C9" s="235" t="str">
        <f>IF(SIMPLvolumes!AA13=0,"",SIMPLvolumes!AA13)</f>
        <v/>
      </c>
      <c r="D9" s="235" t="str">
        <f>IF(SIMPLvolumes!AB13=0,"",SIMPLvolumes!AB13)</f>
        <v/>
      </c>
      <c r="E9" s="235" t="str">
        <f>IF(SIMPLvolumes!AC13=0,"",SIMPLvolumes!AC13)</f>
        <v/>
      </c>
      <c r="F9" s="235" t="str">
        <f>IF(SIMPLvolumes!AD13=0,"",SIMPLvolumes!AD13)</f>
        <v/>
      </c>
      <c r="G9" s="235" t="str">
        <f>IF(SIMPLvolumes!AE13=0,"",SIMPLvolumes!AE13)</f>
        <v/>
      </c>
      <c r="H9" s="235" t="str">
        <f>IF(SIMPLvolumes!AF13=0,"",SIMPLvolumes!AF13)</f>
        <v/>
      </c>
      <c r="I9" s="235" t="str">
        <f>IF(SIMPLvolumes!AG13=0,"",SIMPLvolumes!AG13)</f>
        <v/>
      </c>
      <c r="J9" s="235" t="str">
        <f>IF(SIMPLvolumes!AH13=0,"",SIMPLvolumes!AH13)</f>
        <v/>
      </c>
      <c r="K9" s="235" t="str">
        <f>IF(SIMPLvolumes!AI13=0,"",SIMPLvolumes!AI13)</f>
        <v/>
      </c>
      <c r="L9" s="235" t="str">
        <f>IF(SIMPLvolumes!AJ13=0,"",SIMPLvolumes!AJ13)</f>
        <v/>
      </c>
      <c r="M9" s="235" t="str">
        <f>IF(SIMPLvolumes!AK13=0,"",SIMPLvolumes!AK13)</f>
        <v/>
      </c>
      <c r="N9" s="235" t="str">
        <f>IF(SIMPLvolumes!AL13=0,"",SIMPLvolumes!AL13)</f>
        <v/>
      </c>
      <c r="O9" s="236">
        <f t="shared" si="2"/>
        <v>0</v>
      </c>
      <c r="P9" s="237">
        <f>O9*SIMPLvolumes!W13</f>
        <v>0</v>
      </c>
      <c r="Q9" s="237">
        <f>O9*SIMPLvolumes!T13</f>
        <v>0</v>
      </c>
      <c r="R9" s="208"/>
      <c r="S9" s="20"/>
      <c r="T9" s="20">
        <v>1.0</v>
      </c>
      <c r="U9" s="20" t="str">
        <f t="shared" si="3"/>
        <v/>
      </c>
      <c r="V9" s="212" t="str">
        <f t="shared" ref="V9:V14" si="4">CONCATENATE(V8,U9)</f>
        <v/>
      </c>
      <c r="W9" s="20"/>
      <c r="X9" s="20"/>
      <c r="Y9" s="20"/>
      <c r="Z9" s="20"/>
    </row>
    <row r="10" ht="22.5" customHeight="1">
      <c r="A10" s="233" t="str">
        <f>SIMPLvolumes!D14</f>
        <v>1E</v>
      </c>
      <c r="B10" s="234" t="str">
        <f>IF(SIMPLvolumes!Z14=0,"",SIMPLvolumes!Z14)</f>
        <v/>
      </c>
      <c r="C10" s="235" t="str">
        <f>IF(SIMPLvolumes!AA14=0,"",SIMPLvolumes!AA14)</f>
        <v/>
      </c>
      <c r="D10" s="235" t="str">
        <f>IF(SIMPLvolumes!AB14=0,"",SIMPLvolumes!AB14)</f>
        <v/>
      </c>
      <c r="E10" s="235" t="str">
        <f>IF(SIMPLvolumes!AC14=0,"",SIMPLvolumes!AC14)</f>
        <v/>
      </c>
      <c r="F10" s="235" t="str">
        <f>IF(SIMPLvolumes!AD14=0,"",SIMPLvolumes!AD14)</f>
        <v/>
      </c>
      <c r="G10" s="235" t="str">
        <f>IF(SIMPLvolumes!AE14=0,"",SIMPLvolumes!AE14)</f>
        <v/>
      </c>
      <c r="H10" s="235" t="str">
        <f>IF(SIMPLvolumes!AF14=0,"",SIMPLvolumes!AF14)</f>
        <v/>
      </c>
      <c r="I10" s="235" t="str">
        <f>IF(SIMPLvolumes!AG14=0,"",SIMPLvolumes!AG14)</f>
        <v/>
      </c>
      <c r="J10" s="235" t="str">
        <f>IF(SIMPLvolumes!AH14=0,"",SIMPLvolumes!AH14)</f>
        <v/>
      </c>
      <c r="K10" s="235" t="str">
        <f>IF(SIMPLvolumes!AI14=0,"",SIMPLvolumes!AI14)</f>
        <v/>
      </c>
      <c r="L10" s="235" t="str">
        <f>IF(SIMPLvolumes!AJ14=0,"",SIMPLvolumes!AJ14)</f>
        <v/>
      </c>
      <c r="M10" s="235" t="str">
        <f>IF(SIMPLvolumes!AK14=0,"",SIMPLvolumes!AK14)</f>
        <v/>
      </c>
      <c r="N10" s="235" t="str">
        <f>IF(SIMPLvolumes!AL14=0,"",SIMPLvolumes!AL14)</f>
        <v/>
      </c>
      <c r="O10" s="236">
        <f t="shared" si="2"/>
        <v>0</v>
      </c>
      <c r="P10" s="237">
        <f>O10*SIMPLvolumes!W14</f>
        <v>0</v>
      </c>
      <c r="Q10" s="237">
        <f>O10*SIMPLvolumes!T14</f>
        <v>0</v>
      </c>
      <c r="R10" s="208"/>
      <c r="S10" s="20"/>
      <c r="T10" s="20">
        <v>1.0</v>
      </c>
      <c r="U10" s="20" t="str">
        <f t="shared" si="3"/>
        <v/>
      </c>
      <c r="V10" s="212" t="str">
        <f t="shared" si="4"/>
        <v/>
      </c>
      <c r="W10" s="20"/>
      <c r="X10" s="20"/>
      <c r="Y10" s="20"/>
      <c r="Z10" s="20"/>
    </row>
    <row r="11" ht="22.5" customHeight="1">
      <c r="A11" s="233" t="str">
        <f>SIMPLvolumes!D15</f>
        <v>1F</v>
      </c>
      <c r="B11" s="234" t="str">
        <f>IF(SIMPLvolumes!Z15=0,"",SIMPLvolumes!Z15)</f>
        <v/>
      </c>
      <c r="C11" s="235" t="str">
        <f>IF(SIMPLvolumes!AA15=0,"",SIMPLvolumes!AA15)</f>
        <v/>
      </c>
      <c r="D11" s="235" t="str">
        <f>IF(SIMPLvolumes!AB15=0,"",SIMPLvolumes!AB15)</f>
        <v/>
      </c>
      <c r="E11" s="235" t="str">
        <f>IF(SIMPLvolumes!AC15=0,"",SIMPLvolumes!AC15)</f>
        <v/>
      </c>
      <c r="F11" s="235" t="str">
        <f>IF(SIMPLvolumes!AD15=0,"",SIMPLvolumes!AD15)</f>
        <v/>
      </c>
      <c r="G11" s="235" t="str">
        <f>IF(SIMPLvolumes!AE15=0,"",SIMPLvolumes!AE15)</f>
        <v/>
      </c>
      <c r="H11" s="235" t="str">
        <f>IF(SIMPLvolumes!AF15=0,"",SIMPLvolumes!AF15)</f>
        <v/>
      </c>
      <c r="I11" s="235" t="str">
        <f>IF(SIMPLvolumes!AG15=0,"",SIMPLvolumes!AG15)</f>
        <v/>
      </c>
      <c r="J11" s="235" t="str">
        <f>IF(SIMPLvolumes!AH15=0,"",SIMPLvolumes!AH15)</f>
        <v/>
      </c>
      <c r="K11" s="235" t="str">
        <f>IF(SIMPLvolumes!AI15=0,"",SIMPLvolumes!AI15)</f>
        <v/>
      </c>
      <c r="L11" s="235" t="str">
        <f>IF(SIMPLvolumes!AJ15=0,"",SIMPLvolumes!AJ15)</f>
        <v/>
      </c>
      <c r="M11" s="235" t="str">
        <f>IF(SIMPLvolumes!AK15=0,"",SIMPLvolumes!AK15)</f>
        <v/>
      </c>
      <c r="N11" s="235" t="str">
        <f>IF(SIMPLvolumes!AL15=0,"",SIMPLvolumes!AL15)</f>
        <v/>
      </c>
      <c r="O11" s="236">
        <f t="shared" si="2"/>
        <v>0</v>
      </c>
      <c r="P11" s="237">
        <f>O11*SIMPLvolumes!W15</f>
        <v>0</v>
      </c>
      <c r="Q11" s="237">
        <f>O11*SIMPLvolumes!T15</f>
        <v>0</v>
      </c>
      <c r="R11" s="208"/>
      <c r="S11" s="20"/>
      <c r="T11" s="20">
        <v>1.0</v>
      </c>
      <c r="U11" s="20" t="str">
        <f t="shared" si="3"/>
        <v/>
      </c>
      <c r="V11" s="212" t="str">
        <f t="shared" si="4"/>
        <v/>
      </c>
      <c r="W11" s="20"/>
      <c r="X11" s="20"/>
      <c r="Y11" s="20"/>
      <c r="Z11" s="20"/>
    </row>
    <row r="12" ht="22.5" customHeight="1">
      <c r="A12" s="233" t="str">
        <f>SIMPLvolumes!D16</f>
        <v>1G</v>
      </c>
      <c r="B12" s="234" t="str">
        <f>IF(SIMPLvolumes!Z16=0,"",SIMPLvolumes!Z16)</f>
        <v/>
      </c>
      <c r="C12" s="235" t="str">
        <f>IF(SIMPLvolumes!AA16=0,"",SIMPLvolumes!AA16)</f>
        <v/>
      </c>
      <c r="D12" s="235" t="str">
        <f>IF(SIMPLvolumes!AB16=0,"",SIMPLvolumes!AB16)</f>
        <v/>
      </c>
      <c r="E12" s="235" t="str">
        <f>IF(SIMPLvolumes!AC16=0,"",SIMPLvolumes!AC16)</f>
        <v/>
      </c>
      <c r="F12" s="235" t="str">
        <f>IF(SIMPLvolumes!AD16=0,"",SIMPLvolumes!AD16)</f>
        <v/>
      </c>
      <c r="G12" s="235" t="str">
        <f>IF(SIMPLvolumes!AE16=0,"",SIMPLvolumes!AE16)</f>
        <v/>
      </c>
      <c r="H12" s="235" t="str">
        <f>IF(SIMPLvolumes!AF16=0,"",SIMPLvolumes!AF16)</f>
        <v/>
      </c>
      <c r="I12" s="235" t="str">
        <f>IF(SIMPLvolumes!AG16=0,"",SIMPLvolumes!AG16)</f>
        <v/>
      </c>
      <c r="J12" s="235" t="str">
        <f>IF(SIMPLvolumes!AH16=0,"",SIMPLvolumes!AH16)</f>
        <v/>
      </c>
      <c r="K12" s="235" t="str">
        <f>IF(SIMPLvolumes!AI16=0,"",SIMPLvolumes!AI16)</f>
        <v/>
      </c>
      <c r="L12" s="235" t="str">
        <f>IF(SIMPLvolumes!AJ16=0,"",SIMPLvolumes!AJ16)</f>
        <v/>
      </c>
      <c r="M12" s="235" t="str">
        <f>IF(SIMPLvolumes!AK16=0,"",SIMPLvolumes!AK16)</f>
        <v/>
      </c>
      <c r="N12" s="235" t="str">
        <f>IF(SIMPLvolumes!AL16=0,"",SIMPLvolumes!AL16)</f>
        <v/>
      </c>
      <c r="O12" s="236">
        <f t="shared" si="2"/>
        <v>0</v>
      </c>
      <c r="P12" s="237">
        <f>O12*SIMPLvolumes!W16</f>
        <v>0</v>
      </c>
      <c r="Q12" s="237">
        <f>O12*SIMPLvolumes!T16</f>
        <v>0</v>
      </c>
      <c r="R12" s="208"/>
      <c r="S12" s="20"/>
      <c r="T12" s="20">
        <v>1.0</v>
      </c>
      <c r="U12" s="20" t="str">
        <f t="shared" si="3"/>
        <v/>
      </c>
      <c r="V12" s="212" t="str">
        <f t="shared" si="4"/>
        <v/>
      </c>
      <c r="W12" s="20"/>
      <c r="X12" s="20"/>
      <c r="Y12" s="20"/>
      <c r="Z12" s="20"/>
    </row>
    <row r="13" ht="22.5" customHeight="1">
      <c r="A13" s="233" t="str">
        <f>SIMPLvolumes!D17</f>
        <v>1H</v>
      </c>
      <c r="B13" s="234" t="str">
        <f>IF(SIMPLvolumes!Z17=0,"",SIMPLvolumes!Z17)</f>
        <v/>
      </c>
      <c r="C13" s="235" t="str">
        <f>IF(SIMPLvolumes!AA17=0,"",SIMPLvolumes!AA17)</f>
        <v/>
      </c>
      <c r="D13" s="235" t="str">
        <f>IF(SIMPLvolumes!AB17=0,"",SIMPLvolumes!AB17)</f>
        <v/>
      </c>
      <c r="E13" s="235" t="str">
        <f>IF(SIMPLvolumes!AC17=0,"",SIMPLvolumes!AC17)</f>
        <v/>
      </c>
      <c r="F13" s="235" t="str">
        <f>IF(SIMPLvolumes!AD17=0,"",SIMPLvolumes!AD17)</f>
        <v/>
      </c>
      <c r="G13" s="235" t="str">
        <f>IF(SIMPLvolumes!AE17=0,"",SIMPLvolumes!AE17)</f>
        <v/>
      </c>
      <c r="H13" s="235" t="str">
        <f>IF(SIMPLvolumes!AF17=0,"",SIMPLvolumes!AF17)</f>
        <v/>
      </c>
      <c r="I13" s="235" t="str">
        <f>IF(SIMPLvolumes!AG17=0,"",SIMPLvolumes!AG17)</f>
        <v/>
      </c>
      <c r="J13" s="235" t="str">
        <f>IF(SIMPLvolumes!AH17=0,"",SIMPLvolumes!AH17)</f>
        <v/>
      </c>
      <c r="K13" s="235" t="str">
        <f>IF(SIMPLvolumes!AI17=0,"",SIMPLvolumes!AI17)</f>
        <v/>
      </c>
      <c r="L13" s="235" t="str">
        <f>IF(SIMPLvolumes!AJ17=0,"",SIMPLvolumes!AJ17)</f>
        <v/>
      </c>
      <c r="M13" s="235" t="str">
        <f>IF(SIMPLvolumes!AK17=0,"",SIMPLvolumes!AK17)</f>
        <v/>
      </c>
      <c r="N13" s="235" t="str">
        <f>IF(SIMPLvolumes!AL17=0,"",SIMPLvolumes!AL17)</f>
        <v/>
      </c>
      <c r="O13" s="236">
        <f t="shared" si="2"/>
        <v>0</v>
      </c>
      <c r="P13" s="237">
        <f>O13*SIMPLvolumes!W17</f>
        <v>0</v>
      </c>
      <c r="Q13" s="237">
        <f>O13*SIMPLvolumes!T17</f>
        <v>0</v>
      </c>
      <c r="R13" s="208"/>
      <c r="S13" s="20"/>
      <c r="T13" s="20">
        <v>1.0</v>
      </c>
      <c r="U13" s="20" t="str">
        <f t="shared" si="3"/>
        <v/>
      </c>
      <c r="V13" s="212" t="str">
        <f t="shared" si="4"/>
        <v/>
      </c>
      <c r="W13" s="20"/>
      <c r="X13" s="20"/>
      <c r="Y13" s="20"/>
      <c r="Z13" s="20"/>
    </row>
    <row r="14" ht="22.5" customHeight="1">
      <c r="A14" s="233" t="str">
        <f>SIMPLvolumes!D18</f>
        <v>1I</v>
      </c>
      <c r="B14" s="234" t="str">
        <f>IF(SIMPLvolumes!Z18=0,"",SIMPLvolumes!Z18)</f>
        <v/>
      </c>
      <c r="C14" s="235" t="str">
        <f>IF(SIMPLvolumes!AA18=0,"",SIMPLvolumes!AA18)</f>
        <v/>
      </c>
      <c r="D14" s="235" t="str">
        <f>IF(SIMPLvolumes!AB18=0,"",SIMPLvolumes!AB18)</f>
        <v/>
      </c>
      <c r="E14" s="235" t="str">
        <f>IF(SIMPLvolumes!AC18=0,"",SIMPLvolumes!AC18)</f>
        <v/>
      </c>
      <c r="F14" s="235" t="str">
        <f>IF(SIMPLvolumes!AD18=0,"",SIMPLvolumes!AD18)</f>
        <v/>
      </c>
      <c r="G14" s="235" t="str">
        <f>IF(SIMPLvolumes!AE18=0,"",SIMPLvolumes!AE18)</f>
        <v/>
      </c>
      <c r="H14" s="235" t="str">
        <f>IF(SIMPLvolumes!AF18=0,"",SIMPLvolumes!AF18)</f>
        <v/>
      </c>
      <c r="I14" s="235" t="str">
        <f>IF(SIMPLvolumes!AG18=0,"",SIMPLvolumes!AG18)</f>
        <v/>
      </c>
      <c r="J14" s="235" t="str">
        <f>IF(SIMPLvolumes!AH18=0,"",SIMPLvolumes!AH18)</f>
        <v/>
      </c>
      <c r="K14" s="235" t="str">
        <f>IF(SIMPLvolumes!AI18=0,"",SIMPLvolumes!AI18)</f>
        <v/>
      </c>
      <c r="L14" s="235" t="str">
        <f>IF(SIMPLvolumes!AJ18=0,"",SIMPLvolumes!AJ18)</f>
        <v/>
      </c>
      <c r="M14" s="235" t="str">
        <f>IF(SIMPLvolumes!AK18=0,"",SIMPLvolumes!AK18)</f>
        <v/>
      </c>
      <c r="N14" s="235" t="str">
        <f>IF(SIMPLvolumes!AL18=0,"",SIMPLvolumes!AL18)</f>
        <v/>
      </c>
      <c r="O14" s="236">
        <f t="shared" si="2"/>
        <v>0</v>
      </c>
      <c r="P14" s="237">
        <f>O14*SIMPLvolumes!W18</f>
        <v>0</v>
      </c>
      <c r="Q14" s="237">
        <f>O14*SIMPLvolumes!T18</f>
        <v>0</v>
      </c>
      <c r="R14" s="208"/>
      <c r="S14" s="20"/>
      <c r="T14" s="20">
        <v>1.0</v>
      </c>
      <c r="U14" s="20" t="str">
        <f t="shared" si="3"/>
        <v/>
      </c>
      <c r="V14" s="212" t="str">
        <f t="shared" si="4"/>
        <v/>
      </c>
      <c r="W14" s="20"/>
      <c r="X14" s="20"/>
      <c r="Y14" s="20"/>
      <c r="Z14" s="20"/>
    </row>
    <row r="15" ht="22.5" customHeight="1">
      <c r="A15" s="233" t="str">
        <f>SIMPLvolumes!D9</f>
        <v>1K</v>
      </c>
      <c r="B15" s="234" t="str">
        <f>IF(SIMPLvolumes!Z9=0,"",SIMPLvolumes!Z9)</f>
        <v/>
      </c>
      <c r="C15" s="235" t="str">
        <f>IF(SIMPLvolumes!AA9=0,"",SIMPLvolumes!AA9)</f>
        <v/>
      </c>
      <c r="D15" s="235" t="str">
        <f>IF(SIMPLvolumes!AB9=0,"",SIMPLvolumes!AB9)</f>
        <v/>
      </c>
      <c r="E15" s="235" t="str">
        <f>IF(SIMPLvolumes!AC9=0,"",SIMPLvolumes!AC9)</f>
        <v/>
      </c>
      <c r="F15" s="235" t="str">
        <f>IF(SIMPLvolumes!AD9=0,"",SIMPLvolumes!AD9)</f>
        <v/>
      </c>
      <c r="G15" s="235" t="str">
        <f>IF(SIMPLvolumes!AE9=0,"",SIMPLvolumes!AE9)</f>
        <v/>
      </c>
      <c r="H15" s="235" t="str">
        <f>IF(SIMPLvolumes!AF9=0,"",SIMPLvolumes!AF9)</f>
        <v/>
      </c>
      <c r="I15" s="235" t="str">
        <f>IF(SIMPLvolumes!AG9=0,"",SIMPLvolumes!AG9)</f>
        <v/>
      </c>
      <c r="J15" s="235" t="str">
        <f>IF(SIMPLvolumes!AH9=0,"",SIMPLvolumes!AH9)</f>
        <v/>
      </c>
      <c r="K15" s="235" t="str">
        <f>IF(SIMPLvolumes!AI9=0,"",SIMPLvolumes!AI9)</f>
        <v/>
      </c>
      <c r="L15" s="235" t="str">
        <f>IF(SIMPLvolumes!AJ9=0,"",SIMPLvolumes!AJ9)</f>
        <v/>
      </c>
      <c r="M15" s="235" t="str">
        <f>IF(SIMPLvolumes!AK9=0,"",SIMPLvolumes!AK9)</f>
        <v/>
      </c>
      <c r="N15" s="235" t="str">
        <f>IF(SIMPLvolumes!AL9=0,"",SIMPLvolumes!AL9)</f>
        <v/>
      </c>
      <c r="O15" s="236">
        <f t="shared" si="2"/>
        <v>0</v>
      </c>
      <c r="P15" s="237">
        <f>O15*SIMPLvolumes!W9</f>
        <v>0</v>
      </c>
      <c r="Q15" s="237">
        <f>O15*SIMPLvolumes!T9</f>
        <v>0</v>
      </c>
      <c r="R15" s="208"/>
      <c r="S15" s="20"/>
      <c r="T15" s="20"/>
      <c r="U15" s="20"/>
      <c r="V15" s="212"/>
      <c r="W15" s="20"/>
      <c r="X15" s="20"/>
      <c r="Y15" s="20"/>
      <c r="Z15" s="20"/>
    </row>
    <row r="16" ht="22.5" customHeight="1">
      <c r="A16" s="233"/>
      <c r="B16" s="234" t="str">
        <f>IF(SIMPLvolumes!Z19=0,"",SIMPLvolumes!Z19)</f>
        <v/>
      </c>
      <c r="C16" s="235" t="str">
        <f>IF(SIMPLvolumes!AA19=0,"",SIMPLvolumes!AA19)</f>
        <v/>
      </c>
      <c r="D16" s="235" t="str">
        <f>IF(SIMPLvolumes!AB19=0,"",SIMPLvolumes!AB19)</f>
        <v/>
      </c>
      <c r="E16" s="235" t="str">
        <f>IF(SIMPLvolumes!AC19=0,"",SIMPLvolumes!AC19)</f>
        <v/>
      </c>
      <c r="F16" s="235" t="str">
        <f>IF(SIMPLvolumes!AD19=0,"",SIMPLvolumes!AD19)</f>
        <v/>
      </c>
      <c r="G16" s="235" t="str">
        <f>IF(SIMPLvolumes!AE19=0,"",SIMPLvolumes!AE19)</f>
        <v/>
      </c>
      <c r="H16" s="235" t="str">
        <f>IF(SIMPLvolumes!AF19=0,"",SIMPLvolumes!AF19)</f>
        <v/>
      </c>
      <c r="I16" s="235" t="str">
        <f>IF(SIMPLvolumes!AG19=0,"",SIMPLvolumes!AG19)</f>
        <v/>
      </c>
      <c r="J16" s="235" t="str">
        <f>IF(SIMPLvolumes!AH19=0,"",SIMPLvolumes!AH19)</f>
        <v/>
      </c>
      <c r="K16" s="235" t="str">
        <f>IF(SIMPLvolumes!AI19=0,"",SIMPLvolumes!AI19)</f>
        <v/>
      </c>
      <c r="L16" s="235" t="str">
        <f>IF(SIMPLvolumes!AJ19=0,"",SIMPLvolumes!AJ19)</f>
        <v/>
      </c>
      <c r="M16" s="235" t="str">
        <f>IF(SIMPLvolumes!AK19=0,"",SIMPLvolumes!AK19)</f>
        <v/>
      </c>
      <c r="N16" s="235" t="str">
        <f>IF(SIMPLvolumes!AL19=0,"",SIMPLvolumes!AL19)</f>
        <v/>
      </c>
      <c r="O16" s="236"/>
      <c r="P16" s="237"/>
      <c r="Q16" s="237"/>
      <c r="R16" s="208"/>
      <c r="S16" s="20"/>
      <c r="T16" s="20"/>
      <c r="U16" s="20" t="str">
        <f t="shared" ref="U16:U23" si="5">IF(T16=1,REPT(""""&amp;A16&amp;".dwg""",O16),"")</f>
        <v/>
      </c>
      <c r="V16" s="212" t="str">
        <f>CONCATENATE(V14,U16)</f>
        <v/>
      </c>
      <c r="W16" s="20"/>
      <c r="X16" s="20"/>
      <c r="Y16" s="20"/>
      <c r="Z16" s="20"/>
    </row>
    <row r="17" ht="22.5" customHeight="1">
      <c r="A17" s="233" t="str">
        <f>SIMPLvolumes!D21</f>
        <v>2A</v>
      </c>
      <c r="B17" s="234" t="str">
        <f>IF(SIMPLvolumes!Z21=0,"",SIMPLvolumes!Z21)</f>
        <v/>
      </c>
      <c r="C17" s="235" t="str">
        <f>IF(SIMPLvolumes!AA21=0,"",SIMPLvolumes!AA21)</f>
        <v/>
      </c>
      <c r="D17" s="235" t="str">
        <f>IF(SIMPLvolumes!AB21=0,"",SIMPLvolumes!AB21)</f>
        <v/>
      </c>
      <c r="E17" s="235" t="str">
        <f>IF(SIMPLvolumes!AC21=0,"",SIMPLvolumes!AC21)</f>
        <v/>
      </c>
      <c r="F17" s="235" t="str">
        <f>IF(SIMPLvolumes!AD21=0,"",SIMPLvolumes!AD21)</f>
        <v/>
      </c>
      <c r="G17" s="235" t="str">
        <f>IF(SIMPLvolumes!AE21=0,"",SIMPLvolumes!AE21)</f>
        <v/>
      </c>
      <c r="H17" s="235" t="str">
        <f>IF(SIMPLvolumes!AF21=0,"",SIMPLvolumes!AF21)</f>
        <v/>
      </c>
      <c r="I17" s="235" t="str">
        <f>IF(SIMPLvolumes!AG21=0,"",SIMPLvolumes!AG21)</f>
        <v/>
      </c>
      <c r="J17" s="235" t="str">
        <f>IF(SIMPLvolumes!AH21=0,"",SIMPLvolumes!AH21)</f>
        <v/>
      </c>
      <c r="K17" s="235" t="str">
        <f>IF(SIMPLvolumes!AI21=0,"",SIMPLvolumes!AI21)</f>
        <v/>
      </c>
      <c r="L17" s="235" t="str">
        <f>IF(SIMPLvolumes!AJ21=0,"",SIMPLvolumes!AJ21)</f>
        <v/>
      </c>
      <c r="M17" s="235" t="str">
        <f>IF(SIMPLvolumes!AK21=0,"",SIMPLvolumes!AK21)</f>
        <v/>
      </c>
      <c r="N17" s="235" t="str">
        <f>IF(SIMPLvolumes!AL21=0,"",SIMPLvolumes!AL21)</f>
        <v/>
      </c>
      <c r="O17" s="236">
        <f t="shared" ref="O17:O24" si="6">SUM(A17:N17)</f>
        <v>0</v>
      </c>
      <c r="P17" s="237">
        <f>O17*SIMPLvolumes!W21</f>
        <v>0</v>
      </c>
      <c r="Q17" s="237">
        <f>O17*SIMPLvolumes!T21</f>
        <v>0</v>
      </c>
      <c r="R17" s="208"/>
      <c r="S17" s="20"/>
      <c r="T17" s="20">
        <v>1.0</v>
      </c>
      <c r="U17" s="20" t="str">
        <f t="shared" si="5"/>
        <v/>
      </c>
      <c r="V17" s="212" t="str">
        <f t="shared" ref="V17:V23" si="7">CONCATENATE(V16,U17)</f>
        <v/>
      </c>
      <c r="W17" s="20"/>
      <c r="X17" s="20"/>
      <c r="Y17" s="20"/>
      <c r="Z17" s="20"/>
    </row>
    <row r="18" ht="22.5" customHeight="1">
      <c r="A18" s="233" t="str">
        <f>SIMPLvolumes!D22</f>
        <v>2B</v>
      </c>
      <c r="B18" s="234" t="str">
        <f>IF(SIMPLvolumes!Z22=0,"",SIMPLvolumes!Z22)</f>
        <v/>
      </c>
      <c r="C18" s="235" t="str">
        <f>IF(SIMPLvolumes!AA22=0,"",SIMPLvolumes!AA22)</f>
        <v/>
      </c>
      <c r="D18" s="235" t="str">
        <f>IF(SIMPLvolumes!AB22=0,"",SIMPLvolumes!AB22)</f>
        <v/>
      </c>
      <c r="E18" s="235" t="str">
        <f>IF(SIMPLvolumes!AC22=0,"",SIMPLvolumes!AC22)</f>
        <v/>
      </c>
      <c r="F18" s="235" t="str">
        <f>IF(SIMPLvolumes!AD22=0,"",SIMPLvolumes!AD22)</f>
        <v/>
      </c>
      <c r="G18" s="235" t="str">
        <f>IF(SIMPLvolumes!AE22=0,"",SIMPLvolumes!AE22)</f>
        <v/>
      </c>
      <c r="H18" s="235" t="str">
        <f>IF(SIMPLvolumes!AF22=0,"",SIMPLvolumes!AF22)</f>
        <v/>
      </c>
      <c r="I18" s="235" t="str">
        <f>IF(SIMPLvolumes!AG22=0,"",SIMPLvolumes!AG22)</f>
        <v/>
      </c>
      <c r="J18" s="235" t="str">
        <f>IF(SIMPLvolumes!AH22=0,"",SIMPLvolumes!AH22)</f>
        <v/>
      </c>
      <c r="K18" s="235" t="str">
        <f>IF(SIMPLvolumes!AI22=0,"",SIMPLvolumes!AI22)</f>
        <v/>
      </c>
      <c r="L18" s="235" t="str">
        <f>IF(SIMPLvolumes!AJ22=0,"",SIMPLvolumes!AJ22)</f>
        <v/>
      </c>
      <c r="M18" s="235" t="str">
        <f>IF(SIMPLvolumes!AK22=0,"",SIMPLvolumes!AK22)</f>
        <v/>
      </c>
      <c r="N18" s="235" t="str">
        <f>IF(SIMPLvolumes!AL22=0,"",SIMPLvolumes!AL22)</f>
        <v/>
      </c>
      <c r="O18" s="236">
        <f t="shared" si="6"/>
        <v>0</v>
      </c>
      <c r="P18" s="237">
        <f>O18*SIMPLvolumes!W22</f>
        <v>0</v>
      </c>
      <c r="Q18" s="237">
        <f>O18*SIMPLvolumes!T22</f>
        <v>0</v>
      </c>
      <c r="R18" s="208"/>
      <c r="S18" s="20"/>
      <c r="T18" s="20">
        <v>1.0</v>
      </c>
      <c r="U18" s="20" t="str">
        <f t="shared" si="5"/>
        <v/>
      </c>
      <c r="V18" s="212" t="str">
        <f t="shared" si="7"/>
        <v/>
      </c>
      <c r="W18" s="20"/>
      <c r="X18" s="20"/>
      <c r="Y18" s="20"/>
      <c r="Z18" s="20"/>
    </row>
    <row r="19" ht="22.5" customHeight="1">
      <c r="A19" s="233" t="str">
        <f>SIMPLvolumes!D23</f>
        <v>2C</v>
      </c>
      <c r="B19" s="234" t="str">
        <f>IF(SIMPLvolumes!Z23=0,"",SIMPLvolumes!Z23)</f>
        <v/>
      </c>
      <c r="C19" s="235" t="str">
        <f>IF(SIMPLvolumes!AA23=0,"",SIMPLvolumes!AA23)</f>
        <v/>
      </c>
      <c r="D19" s="235" t="str">
        <f>IF(SIMPLvolumes!AB23=0,"",SIMPLvolumes!AB23)</f>
        <v/>
      </c>
      <c r="E19" s="235" t="str">
        <f>IF(SIMPLvolumes!AC23=0,"",SIMPLvolumes!AC23)</f>
        <v/>
      </c>
      <c r="F19" s="235" t="str">
        <f>IF(SIMPLvolumes!AD23=0,"",SIMPLvolumes!AD23)</f>
        <v/>
      </c>
      <c r="G19" s="235" t="str">
        <f>IF(SIMPLvolumes!AE23=0,"",SIMPLvolumes!AE23)</f>
        <v/>
      </c>
      <c r="H19" s="235" t="str">
        <f>IF(SIMPLvolumes!AF23=0,"",SIMPLvolumes!AF23)</f>
        <v/>
      </c>
      <c r="I19" s="235" t="str">
        <f>IF(SIMPLvolumes!AG23=0,"",SIMPLvolumes!AG23)</f>
        <v/>
      </c>
      <c r="J19" s="235" t="str">
        <f>IF(SIMPLvolumes!AH23=0,"",SIMPLvolumes!AH23)</f>
        <v/>
      </c>
      <c r="K19" s="235" t="str">
        <f>IF(SIMPLvolumes!AI23=0,"",SIMPLvolumes!AI23)</f>
        <v/>
      </c>
      <c r="L19" s="235" t="str">
        <f>IF(SIMPLvolumes!AJ23=0,"",SIMPLvolumes!AJ23)</f>
        <v/>
      </c>
      <c r="M19" s="235" t="str">
        <f>IF(SIMPLvolumes!AK23=0,"",SIMPLvolumes!AK23)</f>
        <v/>
      </c>
      <c r="N19" s="235" t="str">
        <f>IF(SIMPLvolumes!AL23=0,"",SIMPLvolumes!AL23)</f>
        <v/>
      </c>
      <c r="O19" s="236">
        <f t="shared" si="6"/>
        <v>0</v>
      </c>
      <c r="P19" s="237">
        <f>O19*SIMPLvolumes!W23</f>
        <v>0</v>
      </c>
      <c r="Q19" s="237">
        <f>O19*SIMPLvolumes!T23</f>
        <v>0</v>
      </c>
      <c r="R19" s="208"/>
      <c r="S19" s="20"/>
      <c r="T19" s="20">
        <v>1.0</v>
      </c>
      <c r="U19" s="20" t="str">
        <f t="shared" si="5"/>
        <v/>
      </c>
      <c r="V19" s="212" t="str">
        <f t="shared" si="7"/>
        <v/>
      </c>
      <c r="W19" s="20"/>
      <c r="X19" s="20"/>
      <c r="Y19" s="20"/>
      <c r="Z19" s="20"/>
    </row>
    <row r="20" ht="22.5" customHeight="1">
      <c r="A20" s="233" t="str">
        <f>SIMPLvolumes!D24</f>
        <v>2D</v>
      </c>
      <c r="B20" s="234" t="str">
        <f>IF(SIMPLvolumes!Z24=0,"",SIMPLvolumes!Z24)</f>
        <v/>
      </c>
      <c r="C20" s="235" t="str">
        <f>IF(SIMPLvolumes!AA24=0,"",SIMPLvolumes!AA24)</f>
        <v/>
      </c>
      <c r="D20" s="235" t="str">
        <f>IF(SIMPLvolumes!AB24=0,"",SIMPLvolumes!AB24)</f>
        <v/>
      </c>
      <c r="E20" s="235" t="str">
        <f>IF(SIMPLvolumes!AC24=0,"",SIMPLvolumes!AC24)</f>
        <v/>
      </c>
      <c r="F20" s="235" t="str">
        <f>IF(SIMPLvolumes!AD24=0,"",SIMPLvolumes!AD24)</f>
        <v/>
      </c>
      <c r="G20" s="235" t="str">
        <f>IF(SIMPLvolumes!AE24=0,"",SIMPLvolumes!AE24)</f>
        <v/>
      </c>
      <c r="H20" s="235" t="str">
        <f>IF(SIMPLvolumes!AF24=0,"",SIMPLvolumes!AF24)</f>
        <v/>
      </c>
      <c r="I20" s="235" t="str">
        <f>IF(SIMPLvolumes!AG24=0,"",SIMPLvolumes!AG24)</f>
        <v/>
      </c>
      <c r="J20" s="235" t="str">
        <f>IF(SIMPLvolumes!AH24=0,"",SIMPLvolumes!AH24)</f>
        <v/>
      </c>
      <c r="K20" s="235" t="str">
        <f>IF(SIMPLvolumes!AI24=0,"",SIMPLvolumes!AI24)</f>
        <v/>
      </c>
      <c r="L20" s="235" t="str">
        <f>IF(SIMPLvolumes!AJ24=0,"",SIMPLvolumes!AJ24)</f>
        <v/>
      </c>
      <c r="M20" s="235" t="str">
        <f>IF(SIMPLvolumes!AK24=0,"",SIMPLvolumes!AK24)</f>
        <v/>
      </c>
      <c r="N20" s="235" t="str">
        <f>IF(SIMPLvolumes!AL24=0,"",SIMPLvolumes!AL24)</f>
        <v/>
      </c>
      <c r="O20" s="236">
        <f t="shared" si="6"/>
        <v>0</v>
      </c>
      <c r="P20" s="237">
        <f>O20*SIMPLvolumes!W24</f>
        <v>0</v>
      </c>
      <c r="Q20" s="237">
        <f>O20*SIMPLvolumes!T24</f>
        <v>0</v>
      </c>
      <c r="R20" s="208"/>
      <c r="S20" s="20"/>
      <c r="T20" s="20">
        <v>1.0</v>
      </c>
      <c r="U20" s="20" t="str">
        <f t="shared" si="5"/>
        <v/>
      </c>
      <c r="V20" s="212" t="str">
        <f t="shared" si="7"/>
        <v/>
      </c>
      <c r="W20" s="20"/>
      <c r="X20" s="20"/>
      <c r="Y20" s="20"/>
      <c r="Z20" s="20"/>
    </row>
    <row r="21" ht="22.5" customHeight="1">
      <c r="A21" s="233" t="str">
        <f>SIMPLvolumes!D25</f>
        <v>2E</v>
      </c>
      <c r="B21" s="234" t="str">
        <f>IF(SIMPLvolumes!Z25=0,"",SIMPLvolumes!Z25)</f>
        <v/>
      </c>
      <c r="C21" s="235" t="str">
        <f>IF(SIMPLvolumes!AA25=0,"",SIMPLvolumes!AA25)</f>
        <v/>
      </c>
      <c r="D21" s="235" t="str">
        <f>IF(SIMPLvolumes!AB25=0,"",SIMPLvolumes!AB25)</f>
        <v/>
      </c>
      <c r="E21" s="235" t="str">
        <f>IF(SIMPLvolumes!AC25=0,"",SIMPLvolumes!AC25)</f>
        <v/>
      </c>
      <c r="F21" s="235" t="str">
        <f>IF(SIMPLvolumes!AD25=0,"",SIMPLvolumes!AD25)</f>
        <v/>
      </c>
      <c r="G21" s="235" t="str">
        <f>IF(SIMPLvolumes!AE25=0,"",SIMPLvolumes!AE25)</f>
        <v/>
      </c>
      <c r="H21" s="235" t="str">
        <f>IF(SIMPLvolumes!AF25=0,"",SIMPLvolumes!AF25)</f>
        <v/>
      </c>
      <c r="I21" s="235" t="str">
        <f>IF(SIMPLvolumes!AG25=0,"",SIMPLvolumes!AG25)</f>
        <v/>
      </c>
      <c r="J21" s="235" t="str">
        <f>IF(SIMPLvolumes!AH25=0,"",SIMPLvolumes!AH25)</f>
        <v/>
      </c>
      <c r="K21" s="235" t="str">
        <f>IF(SIMPLvolumes!AI25=0,"",SIMPLvolumes!AI25)</f>
        <v/>
      </c>
      <c r="L21" s="235" t="str">
        <f>IF(SIMPLvolumes!AJ25=0,"",SIMPLvolumes!AJ25)</f>
        <v/>
      </c>
      <c r="M21" s="235" t="str">
        <f>IF(SIMPLvolumes!AK25=0,"",SIMPLvolumes!AK25)</f>
        <v/>
      </c>
      <c r="N21" s="235" t="str">
        <f>IF(SIMPLvolumes!AL25=0,"",SIMPLvolumes!AL25)</f>
        <v/>
      </c>
      <c r="O21" s="236">
        <f t="shared" si="6"/>
        <v>0</v>
      </c>
      <c r="P21" s="237">
        <f>O21*SIMPLvolumes!W25</f>
        <v>0</v>
      </c>
      <c r="Q21" s="237">
        <f>O21*SIMPLvolumes!T25</f>
        <v>0</v>
      </c>
      <c r="R21" s="208"/>
      <c r="S21" s="20"/>
      <c r="T21" s="20">
        <v>1.0</v>
      </c>
      <c r="U21" s="20" t="str">
        <f t="shared" si="5"/>
        <v/>
      </c>
      <c r="V21" s="212" t="str">
        <f t="shared" si="7"/>
        <v/>
      </c>
      <c r="W21" s="20"/>
      <c r="X21" s="20"/>
      <c r="Y21" s="20"/>
      <c r="Z21" s="20"/>
    </row>
    <row r="22" ht="22.5" customHeight="1">
      <c r="A22" s="233" t="str">
        <f>SIMPLvolumes!D26</f>
        <v>2F</v>
      </c>
      <c r="B22" s="234" t="str">
        <f>IF(SIMPLvolumes!Z26=0,"",SIMPLvolumes!Z26)</f>
        <v/>
      </c>
      <c r="C22" s="235" t="str">
        <f>IF(SIMPLvolumes!AA26=0,"",SIMPLvolumes!AA26)</f>
        <v/>
      </c>
      <c r="D22" s="235" t="str">
        <f>IF(SIMPLvolumes!AB26=0,"",SIMPLvolumes!AB26)</f>
        <v/>
      </c>
      <c r="E22" s="235" t="str">
        <f>IF(SIMPLvolumes!AC26=0,"",SIMPLvolumes!AC26)</f>
        <v/>
      </c>
      <c r="F22" s="235" t="str">
        <f>IF(SIMPLvolumes!AD26=0,"",SIMPLvolumes!AD26)</f>
        <v/>
      </c>
      <c r="G22" s="235" t="str">
        <f>IF(SIMPLvolumes!AE26=0,"",SIMPLvolumes!AE26)</f>
        <v/>
      </c>
      <c r="H22" s="235" t="str">
        <f>IF(SIMPLvolumes!AF26=0,"",SIMPLvolumes!AF26)</f>
        <v/>
      </c>
      <c r="I22" s="235" t="str">
        <f>IF(SIMPLvolumes!AG26=0,"",SIMPLvolumes!AG26)</f>
        <v/>
      </c>
      <c r="J22" s="235" t="str">
        <f>IF(SIMPLvolumes!AH26=0,"",SIMPLvolumes!AH26)</f>
        <v/>
      </c>
      <c r="K22" s="235" t="str">
        <f>IF(SIMPLvolumes!AI26=0,"",SIMPLvolumes!AI26)</f>
        <v/>
      </c>
      <c r="L22" s="235" t="str">
        <f>IF(SIMPLvolumes!AJ26=0,"",SIMPLvolumes!AJ26)</f>
        <v/>
      </c>
      <c r="M22" s="235" t="str">
        <f>IF(SIMPLvolumes!AK26=0,"",SIMPLvolumes!AK26)</f>
        <v/>
      </c>
      <c r="N22" s="235" t="str">
        <f>IF(SIMPLvolumes!AL26=0,"",SIMPLvolumes!AL26)</f>
        <v/>
      </c>
      <c r="O22" s="236">
        <f t="shared" si="6"/>
        <v>0</v>
      </c>
      <c r="P22" s="237">
        <f>O22*SIMPLvolumes!W26</f>
        <v>0</v>
      </c>
      <c r="Q22" s="237">
        <f>O22*SIMPLvolumes!T26</f>
        <v>0</v>
      </c>
      <c r="R22" s="208"/>
      <c r="S22" s="20"/>
      <c r="T22" s="20">
        <v>1.0</v>
      </c>
      <c r="U22" s="20" t="str">
        <f t="shared" si="5"/>
        <v/>
      </c>
      <c r="V22" s="212" t="str">
        <f t="shared" si="7"/>
        <v/>
      </c>
      <c r="W22" s="20"/>
      <c r="X22" s="20"/>
      <c r="Y22" s="20"/>
      <c r="Z22" s="20"/>
    </row>
    <row r="23" ht="22.5" customHeight="1">
      <c r="A23" s="233" t="str">
        <f>SIMPLvolumes!D27</f>
        <v>2G</v>
      </c>
      <c r="B23" s="234" t="str">
        <f>IF(SIMPLvolumes!Z27=0,"",SIMPLvolumes!Z27)</f>
        <v/>
      </c>
      <c r="C23" s="235" t="str">
        <f>IF(SIMPLvolumes!AA27=0,"",SIMPLvolumes!AA27)</f>
        <v/>
      </c>
      <c r="D23" s="235" t="str">
        <f>IF(SIMPLvolumes!AB27=0,"",SIMPLvolumes!AB27)</f>
        <v/>
      </c>
      <c r="E23" s="235" t="str">
        <f>IF(SIMPLvolumes!AC27=0,"",SIMPLvolumes!AC27)</f>
        <v/>
      </c>
      <c r="F23" s="235" t="str">
        <f>IF(SIMPLvolumes!AD27=0,"",SIMPLvolumes!AD27)</f>
        <v/>
      </c>
      <c r="G23" s="235" t="str">
        <f>IF(SIMPLvolumes!AE27=0,"",SIMPLvolumes!AE27)</f>
        <v/>
      </c>
      <c r="H23" s="235" t="str">
        <f>IF(SIMPLvolumes!AF27=0,"",SIMPLvolumes!AF27)</f>
        <v/>
      </c>
      <c r="I23" s="235" t="str">
        <f>IF(SIMPLvolumes!AG27=0,"",SIMPLvolumes!AG27)</f>
        <v/>
      </c>
      <c r="J23" s="235" t="str">
        <f>IF(SIMPLvolumes!AH27=0,"",SIMPLvolumes!AH27)</f>
        <v/>
      </c>
      <c r="K23" s="235" t="str">
        <f>IF(SIMPLvolumes!AI27=0,"",SIMPLvolumes!AI27)</f>
        <v/>
      </c>
      <c r="L23" s="235" t="str">
        <f>IF(SIMPLvolumes!AJ27=0,"",SIMPLvolumes!AJ27)</f>
        <v/>
      </c>
      <c r="M23" s="235" t="str">
        <f>IF(SIMPLvolumes!AK27=0,"",SIMPLvolumes!AK27)</f>
        <v/>
      </c>
      <c r="N23" s="235" t="str">
        <f>IF(SIMPLvolumes!AL27=0,"",SIMPLvolumes!AL27)</f>
        <v/>
      </c>
      <c r="O23" s="236">
        <f t="shared" si="6"/>
        <v>0</v>
      </c>
      <c r="P23" s="237">
        <f>O23*SIMPLvolumes!W27</f>
        <v>0</v>
      </c>
      <c r="Q23" s="237">
        <f>O23*SIMPLvolumes!T27</f>
        <v>0</v>
      </c>
      <c r="R23" s="208"/>
      <c r="S23" s="20"/>
      <c r="T23" s="20">
        <v>1.0</v>
      </c>
      <c r="U23" s="20" t="str">
        <f t="shared" si="5"/>
        <v/>
      </c>
      <c r="V23" s="212" t="str">
        <f t="shared" si="7"/>
        <v/>
      </c>
      <c r="W23" s="20"/>
      <c r="X23" s="20"/>
      <c r="Y23" s="20"/>
      <c r="Z23" s="20"/>
    </row>
    <row r="24" ht="22.5" customHeight="1">
      <c r="A24" s="233" t="str">
        <f>SIMPLvolumes!D20</f>
        <v>2H</v>
      </c>
      <c r="B24" s="234" t="str">
        <f>IF(SIMPLvolumes!Z20=0,"",SIMPLvolumes!Z20)</f>
        <v/>
      </c>
      <c r="C24" s="235" t="str">
        <f>IF(SIMPLvolumes!AA20=0,"",SIMPLvolumes!AA20)</f>
        <v/>
      </c>
      <c r="D24" s="235" t="str">
        <f>IF(SIMPLvolumes!AB20=0,"",SIMPLvolumes!AB20)</f>
        <v/>
      </c>
      <c r="E24" s="235" t="str">
        <f>IF(SIMPLvolumes!AC20=0,"",SIMPLvolumes!AC20)</f>
        <v/>
      </c>
      <c r="F24" s="235" t="str">
        <f>IF(SIMPLvolumes!AD20=0,"",SIMPLvolumes!AD20)</f>
        <v/>
      </c>
      <c r="G24" s="235" t="str">
        <f>IF(SIMPLvolumes!AE20=0,"",SIMPLvolumes!AE20)</f>
        <v/>
      </c>
      <c r="H24" s="235" t="str">
        <f>IF(SIMPLvolumes!AF20=0,"",SIMPLvolumes!AF20)</f>
        <v/>
      </c>
      <c r="I24" s="235" t="str">
        <f>IF(SIMPLvolumes!AG20=0,"",SIMPLvolumes!AG20)</f>
        <v/>
      </c>
      <c r="J24" s="235" t="str">
        <f>IF(SIMPLvolumes!AH20=0,"",SIMPLvolumes!AH20)</f>
        <v/>
      </c>
      <c r="K24" s="235" t="str">
        <f>IF(SIMPLvolumes!AI20=0,"",SIMPLvolumes!AI20)</f>
        <v/>
      </c>
      <c r="L24" s="235" t="str">
        <f>IF(SIMPLvolumes!AJ20=0,"",SIMPLvolumes!AJ20)</f>
        <v/>
      </c>
      <c r="M24" s="235" t="str">
        <f>IF(SIMPLvolumes!AK20=0,"",SIMPLvolumes!AK20)</f>
        <v/>
      </c>
      <c r="N24" s="235" t="str">
        <f>IF(SIMPLvolumes!AL20=0,"",SIMPLvolumes!AL20)</f>
        <v/>
      </c>
      <c r="O24" s="236">
        <f t="shared" si="6"/>
        <v>0</v>
      </c>
      <c r="P24" s="237">
        <f>O24*SIMPLvolumes!W20</f>
        <v>0</v>
      </c>
      <c r="Q24" s="237">
        <f>O24*SIMPLvolumes!T20</f>
        <v>0</v>
      </c>
      <c r="R24" s="208"/>
      <c r="S24" s="20"/>
      <c r="T24" s="20"/>
      <c r="U24" s="20"/>
      <c r="V24" s="212"/>
      <c r="W24" s="20"/>
      <c r="X24" s="20"/>
      <c r="Y24" s="20"/>
      <c r="Z24" s="20"/>
    </row>
    <row r="25" ht="22.5" customHeight="1">
      <c r="A25" s="233"/>
      <c r="B25" s="234" t="str">
        <f>IF(SIMPLvolumes!Z28=0,"",SIMPLvolumes!Z28)</f>
        <v/>
      </c>
      <c r="C25" s="235" t="str">
        <f>IF(SIMPLvolumes!AA28=0,"",SIMPLvolumes!AA28)</f>
        <v/>
      </c>
      <c r="D25" s="235" t="str">
        <f>IF(SIMPLvolumes!AB28=0,"",SIMPLvolumes!AB28)</f>
        <v/>
      </c>
      <c r="E25" s="235" t="str">
        <f>IF(SIMPLvolumes!AC28=0,"",SIMPLvolumes!AC28)</f>
        <v/>
      </c>
      <c r="F25" s="235" t="str">
        <f>IF(SIMPLvolumes!AD28=0,"",SIMPLvolumes!AD28)</f>
        <v/>
      </c>
      <c r="G25" s="235" t="str">
        <f>IF(SIMPLvolumes!AE28=0,"",SIMPLvolumes!AE28)</f>
        <v/>
      </c>
      <c r="H25" s="235" t="str">
        <f>IF(SIMPLvolumes!AF28=0,"",SIMPLvolumes!AF28)</f>
        <v/>
      </c>
      <c r="I25" s="235" t="str">
        <f>IF(SIMPLvolumes!AG28=0,"",SIMPLvolumes!AG28)</f>
        <v/>
      </c>
      <c r="J25" s="235" t="str">
        <f>IF(SIMPLvolumes!AH28=0,"",SIMPLvolumes!AH28)</f>
        <v/>
      </c>
      <c r="K25" s="235" t="str">
        <f>IF(SIMPLvolumes!AI28=0,"",SIMPLvolumes!AI28)</f>
        <v/>
      </c>
      <c r="L25" s="235" t="str">
        <f>IF(SIMPLvolumes!AJ28=0,"",SIMPLvolumes!AJ28)</f>
        <v/>
      </c>
      <c r="M25" s="235" t="str">
        <f>IF(SIMPLvolumes!AK28=0,"",SIMPLvolumes!AK28)</f>
        <v/>
      </c>
      <c r="N25" s="235" t="str">
        <f>IF(SIMPLvolumes!AL28=0,"",SIMPLvolumes!AL28)</f>
        <v/>
      </c>
      <c r="O25" s="236"/>
      <c r="P25" s="237"/>
      <c r="Q25" s="237"/>
      <c r="R25" s="208"/>
      <c r="S25" s="20"/>
      <c r="T25" s="20"/>
      <c r="U25" s="20" t="str">
        <f t="shared" ref="U25:U41" si="8">IF(T25=1,REPT(""""&amp;A25&amp;".dwg""",O25),"")</f>
        <v/>
      </c>
      <c r="V25" s="212" t="str">
        <f>CONCATENATE(V23,U25)</f>
        <v/>
      </c>
      <c r="W25" s="20"/>
      <c r="X25" s="20"/>
      <c r="Y25" s="20"/>
      <c r="Z25" s="20"/>
    </row>
    <row r="26" ht="22.5" customHeight="1">
      <c r="A26" s="233" t="str">
        <f>SIMPLvolumes!D30</f>
        <v>3A</v>
      </c>
      <c r="B26" s="234" t="str">
        <f>IF(SIMPLvolumes!Z30=0,"",SIMPLvolumes!Z30)</f>
        <v/>
      </c>
      <c r="C26" s="235" t="str">
        <f>IF(SIMPLvolumes!AA30=0,"",SIMPLvolumes!AA30)</f>
        <v/>
      </c>
      <c r="D26" s="235" t="str">
        <f>IF(SIMPLvolumes!AB30=0,"",SIMPLvolumes!AB30)</f>
        <v/>
      </c>
      <c r="E26" s="235" t="str">
        <f>IF(SIMPLvolumes!AC30=0,"",SIMPLvolumes!AC30)</f>
        <v/>
      </c>
      <c r="F26" s="235" t="str">
        <f>IF(SIMPLvolumes!AD30=0,"",SIMPLvolumes!AD30)</f>
        <v/>
      </c>
      <c r="G26" s="235" t="str">
        <f>IF(SIMPLvolumes!AE30=0,"",SIMPLvolumes!AE30)</f>
        <v/>
      </c>
      <c r="H26" s="235" t="str">
        <f>IF(SIMPLvolumes!AF30=0,"",SIMPLvolumes!AF30)</f>
        <v/>
      </c>
      <c r="I26" s="235" t="str">
        <f>IF(SIMPLvolumes!AG30=0,"",SIMPLvolumes!AG30)</f>
        <v/>
      </c>
      <c r="J26" s="235" t="str">
        <f>IF(SIMPLvolumes!AH30=0,"",SIMPLvolumes!AH30)</f>
        <v/>
      </c>
      <c r="K26" s="235" t="str">
        <f>IF(SIMPLvolumes!AI30=0,"",SIMPLvolumes!AI30)</f>
        <v/>
      </c>
      <c r="L26" s="235" t="str">
        <f>IF(SIMPLvolumes!AJ30=0,"",SIMPLvolumes!AJ30)</f>
        <v/>
      </c>
      <c r="M26" s="235" t="str">
        <f>IF(SIMPLvolumes!AK30=0,"",SIMPLvolumes!AK30)</f>
        <v/>
      </c>
      <c r="N26" s="235" t="str">
        <f>IF(SIMPLvolumes!AL30=0,"",SIMPLvolumes!AL30)</f>
        <v/>
      </c>
      <c r="O26" s="236">
        <f t="shared" ref="O26:O42" si="9">SUM(A26:N26)</f>
        <v>0</v>
      </c>
      <c r="P26" s="237">
        <f>O26*SIMPLvolumes!W30</f>
        <v>0</v>
      </c>
      <c r="Q26" s="237">
        <f>O26*SIMPLvolumes!T30</f>
        <v>0</v>
      </c>
      <c r="R26" s="208"/>
      <c r="S26" s="20"/>
      <c r="T26" s="20">
        <v>1.0</v>
      </c>
      <c r="U26" s="20" t="str">
        <f t="shared" si="8"/>
        <v/>
      </c>
      <c r="V26" s="212" t="str">
        <f t="shared" ref="V26:V41" si="10">CONCATENATE(V25,U26)</f>
        <v/>
      </c>
      <c r="W26" s="20"/>
      <c r="X26" s="20"/>
      <c r="Y26" s="20"/>
      <c r="Z26" s="20"/>
    </row>
    <row r="27" ht="22.5" customHeight="1">
      <c r="A27" s="233" t="str">
        <f>SIMPLvolumes!D31</f>
        <v>3B</v>
      </c>
      <c r="B27" s="234" t="str">
        <f>IF(SIMPLvolumes!Z31=0,"",SIMPLvolumes!Z31)</f>
        <v/>
      </c>
      <c r="C27" s="235" t="str">
        <f>IF(SIMPLvolumes!AA31=0,"",SIMPLvolumes!AA31)</f>
        <v/>
      </c>
      <c r="D27" s="235" t="str">
        <f>IF(SIMPLvolumes!AB31=0,"",SIMPLvolumes!AB31)</f>
        <v/>
      </c>
      <c r="E27" s="235" t="str">
        <f>IF(SIMPLvolumes!AC31=0,"",SIMPLvolumes!AC31)</f>
        <v/>
      </c>
      <c r="F27" s="235" t="str">
        <f>IF(SIMPLvolumes!AD31=0,"",SIMPLvolumes!AD31)</f>
        <v/>
      </c>
      <c r="G27" s="235" t="str">
        <f>IF(SIMPLvolumes!AE31=0,"",SIMPLvolumes!AE31)</f>
        <v/>
      </c>
      <c r="H27" s="235" t="str">
        <f>IF(SIMPLvolumes!AF31=0,"",SIMPLvolumes!AF31)</f>
        <v/>
      </c>
      <c r="I27" s="235" t="str">
        <f>IF(SIMPLvolumes!AG31=0,"",SIMPLvolumes!AG31)</f>
        <v/>
      </c>
      <c r="J27" s="235" t="str">
        <f>IF(SIMPLvolumes!AH31=0,"",SIMPLvolumes!AH31)</f>
        <v/>
      </c>
      <c r="K27" s="235" t="str">
        <f>IF(SIMPLvolumes!AI31=0,"",SIMPLvolumes!AI31)</f>
        <v/>
      </c>
      <c r="L27" s="235" t="str">
        <f>IF(SIMPLvolumes!AJ31=0,"",SIMPLvolumes!AJ31)</f>
        <v/>
      </c>
      <c r="M27" s="235" t="str">
        <f>IF(SIMPLvolumes!AK31=0,"",SIMPLvolumes!AK31)</f>
        <v/>
      </c>
      <c r="N27" s="235" t="str">
        <f>IF(SIMPLvolumes!AL31=0,"",SIMPLvolumes!AL31)</f>
        <v/>
      </c>
      <c r="O27" s="236">
        <f t="shared" si="9"/>
        <v>0</v>
      </c>
      <c r="P27" s="237">
        <f>O27*SIMPLvolumes!W31</f>
        <v>0</v>
      </c>
      <c r="Q27" s="237">
        <f>O27*SIMPLvolumes!T31</f>
        <v>0</v>
      </c>
      <c r="R27" s="208"/>
      <c r="S27" s="20"/>
      <c r="T27" s="20">
        <v>1.0</v>
      </c>
      <c r="U27" s="20" t="str">
        <f t="shared" si="8"/>
        <v/>
      </c>
      <c r="V27" s="212" t="str">
        <f t="shared" si="10"/>
        <v/>
      </c>
      <c r="W27" s="20"/>
      <c r="X27" s="20"/>
      <c r="Y27" s="20"/>
      <c r="Z27" s="20"/>
    </row>
    <row r="28" ht="22.5" customHeight="1">
      <c r="A28" s="233" t="str">
        <f>SIMPLvolumes!D32</f>
        <v>3C</v>
      </c>
      <c r="B28" s="234" t="str">
        <f>IF(SIMPLvolumes!Z32=0,"",SIMPLvolumes!Z32)</f>
        <v/>
      </c>
      <c r="C28" s="235" t="str">
        <f>IF(SIMPLvolumes!AA32=0,"",SIMPLvolumes!AA32)</f>
        <v/>
      </c>
      <c r="D28" s="235" t="str">
        <f>IF(SIMPLvolumes!AB32=0,"",SIMPLvolumes!AB32)</f>
        <v/>
      </c>
      <c r="E28" s="235" t="str">
        <f>IF(SIMPLvolumes!AC32=0,"",SIMPLvolumes!AC32)</f>
        <v/>
      </c>
      <c r="F28" s="235" t="str">
        <f>IF(SIMPLvolumes!AD32=0,"",SIMPLvolumes!AD32)</f>
        <v/>
      </c>
      <c r="G28" s="235" t="str">
        <f>IF(SIMPLvolumes!AE32=0,"",SIMPLvolumes!AE32)</f>
        <v/>
      </c>
      <c r="H28" s="235" t="str">
        <f>IF(SIMPLvolumes!AF32=0,"",SIMPLvolumes!AF32)</f>
        <v/>
      </c>
      <c r="I28" s="235" t="str">
        <f>IF(SIMPLvolumes!AG32=0,"",SIMPLvolumes!AG32)</f>
        <v/>
      </c>
      <c r="J28" s="235" t="str">
        <f>IF(SIMPLvolumes!AH32=0,"",SIMPLvolumes!AH32)</f>
        <v/>
      </c>
      <c r="K28" s="235" t="str">
        <f>IF(SIMPLvolumes!AI32=0,"",SIMPLvolumes!AI32)</f>
        <v/>
      </c>
      <c r="L28" s="235" t="str">
        <f>IF(SIMPLvolumes!AJ32=0,"",SIMPLvolumes!AJ32)</f>
        <v/>
      </c>
      <c r="M28" s="235" t="str">
        <f>IF(SIMPLvolumes!AK32=0,"",SIMPLvolumes!AK32)</f>
        <v/>
      </c>
      <c r="N28" s="235" t="str">
        <f>IF(SIMPLvolumes!AL32=0,"",SIMPLvolumes!AL32)</f>
        <v/>
      </c>
      <c r="O28" s="236">
        <f t="shared" si="9"/>
        <v>0</v>
      </c>
      <c r="P28" s="237">
        <f>O28*SIMPLvolumes!W32</f>
        <v>0</v>
      </c>
      <c r="Q28" s="237">
        <f>O28*SIMPLvolumes!T32</f>
        <v>0</v>
      </c>
      <c r="R28" s="208"/>
      <c r="S28" s="20"/>
      <c r="T28" s="20">
        <v>1.0</v>
      </c>
      <c r="U28" s="20" t="str">
        <f t="shared" si="8"/>
        <v/>
      </c>
      <c r="V28" s="212" t="str">
        <f t="shared" si="10"/>
        <v/>
      </c>
      <c r="W28" s="20"/>
      <c r="X28" s="20"/>
      <c r="Y28" s="20"/>
      <c r="Z28" s="20"/>
    </row>
    <row r="29" ht="22.5" customHeight="1">
      <c r="A29" s="233" t="str">
        <f>SIMPLvolumes!D33</f>
        <v>3D</v>
      </c>
      <c r="B29" s="234" t="str">
        <f>IF(SIMPLvolumes!Z33=0,"",SIMPLvolumes!Z33)</f>
        <v/>
      </c>
      <c r="C29" s="235" t="str">
        <f>IF(SIMPLvolumes!AA33=0,"",SIMPLvolumes!AA33)</f>
        <v/>
      </c>
      <c r="D29" s="235" t="str">
        <f>IF(SIMPLvolumes!AB33=0,"",SIMPLvolumes!AB33)</f>
        <v/>
      </c>
      <c r="E29" s="235" t="str">
        <f>IF(SIMPLvolumes!AC33=0,"",SIMPLvolumes!AC33)</f>
        <v/>
      </c>
      <c r="F29" s="235" t="str">
        <f>IF(SIMPLvolumes!AD33=0,"",SIMPLvolumes!AD33)</f>
        <v/>
      </c>
      <c r="G29" s="235" t="str">
        <f>IF(SIMPLvolumes!AE33=0,"",SIMPLvolumes!AE33)</f>
        <v/>
      </c>
      <c r="H29" s="235" t="str">
        <f>IF(SIMPLvolumes!AF33=0,"",SIMPLvolumes!AF33)</f>
        <v/>
      </c>
      <c r="I29" s="235" t="str">
        <f>IF(SIMPLvolumes!AG33=0,"",SIMPLvolumes!AG33)</f>
        <v/>
      </c>
      <c r="J29" s="235" t="str">
        <f>IF(SIMPLvolumes!AH33=0,"",SIMPLvolumes!AH33)</f>
        <v/>
      </c>
      <c r="K29" s="235" t="str">
        <f>IF(SIMPLvolumes!AI33=0,"",SIMPLvolumes!AI33)</f>
        <v/>
      </c>
      <c r="L29" s="235" t="str">
        <f>IF(SIMPLvolumes!AJ33=0,"",SIMPLvolumes!AJ33)</f>
        <v/>
      </c>
      <c r="M29" s="235" t="str">
        <f>IF(SIMPLvolumes!AK33=0,"",SIMPLvolumes!AK33)</f>
        <v/>
      </c>
      <c r="N29" s="235" t="str">
        <f>IF(SIMPLvolumes!AL33=0,"",SIMPLvolumes!AL33)</f>
        <v/>
      </c>
      <c r="O29" s="236">
        <f t="shared" si="9"/>
        <v>0</v>
      </c>
      <c r="P29" s="237">
        <f>O29*SIMPLvolumes!W33</f>
        <v>0</v>
      </c>
      <c r="Q29" s="237">
        <f>O29*SIMPLvolumes!T33</f>
        <v>0</v>
      </c>
      <c r="R29" s="208"/>
      <c r="S29" s="20"/>
      <c r="T29" s="20">
        <v>1.0</v>
      </c>
      <c r="U29" s="20" t="str">
        <f t="shared" si="8"/>
        <v/>
      </c>
      <c r="V29" s="212" t="str">
        <f t="shared" si="10"/>
        <v/>
      </c>
      <c r="W29" s="20"/>
      <c r="X29" s="20"/>
      <c r="Y29" s="20"/>
      <c r="Z29" s="20"/>
    </row>
    <row r="30" ht="22.5" customHeight="1">
      <c r="A30" s="233" t="str">
        <f>SIMPLvolumes!D34</f>
        <v>3E</v>
      </c>
      <c r="B30" s="234" t="str">
        <f>IF(SIMPLvolumes!Z34=0,"",SIMPLvolumes!Z34)</f>
        <v/>
      </c>
      <c r="C30" s="235" t="str">
        <f>IF(SIMPLvolumes!AA34=0,"",SIMPLvolumes!AA34)</f>
        <v/>
      </c>
      <c r="D30" s="235" t="str">
        <f>IF(SIMPLvolumes!AB34=0,"",SIMPLvolumes!AB34)</f>
        <v/>
      </c>
      <c r="E30" s="235" t="str">
        <f>IF(SIMPLvolumes!AC34=0,"",SIMPLvolumes!AC34)</f>
        <v/>
      </c>
      <c r="F30" s="235" t="str">
        <f>IF(SIMPLvolumes!AD34=0,"",SIMPLvolumes!AD34)</f>
        <v/>
      </c>
      <c r="G30" s="235" t="str">
        <f>IF(SIMPLvolumes!AE34=0,"",SIMPLvolumes!AE34)</f>
        <v/>
      </c>
      <c r="H30" s="235" t="str">
        <f>IF(SIMPLvolumes!AF34=0,"",SIMPLvolumes!AF34)</f>
        <v/>
      </c>
      <c r="I30" s="235" t="str">
        <f>IF(SIMPLvolumes!AG34=0,"",SIMPLvolumes!AG34)</f>
        <v/>
      </c>
      <c r="J30" s="235" t="str">
        <f>IF(SIMPLvolumes!AH34=0,"",SIMPLvolumes!AH34)</f>
        <v/>
      </c>
      <c r="K30" s="235" t="str">
        <f>IF(SIMPLvolumes!AI34=0,"",SIMPLvolumes!AI34)</f>
        <v/>
      </c>
      <c r="L30" s="235" t="str">
        <f>IF(SIMPLvolumes!AJ34=0,"",SIMPLvolumes!AJ34)</f>
        <v/>
      </c>
      <c r="M30" s="235" t="str">
        <f>IF(SIMPLvolumes!AK34=0,"",SIMPLvolumes!AK34)</f>
        <v/>
      </c>
      <c r="N30" s="235" t="str">
        <f>IF(SIMPLvolumes!AL34=0,"",SIMPLvolumes!AL34)</f>
        <v/>
      </c>
      <c r="O30" s="236">
        <f t="shared" si="9"/>
        <v>0</v>
      </c>
      <c r="P30" s="237">
        <f>O30*SIMPLvolumes!W34</f>
        <v>0</v>
      </c>
      <c r="Q30" s="237">
        <f>O30*SIMPLvolumes!T34</f>
        <v>0</v>
      </c>
      <c r="R30" s="208"/>
      <c r="S30" s="20"/>
      <c r="T30" s="20">
        <v>1.0</v>
      </c>
      <c r="U30" s="20" t="str">
        <f t="shared" si="8"/>
        <v/>
      </c>
      <c r="V30" s="212" t="str">
        <f t="shared" si="10"/>
        <v/>
      </c>
      <c r="W30" s="20"/>
      <c r="X30" s="20"/>
      <c r="Y30" s="20"/>
      <c r="Z30" s="20"/>
    </row>
    <row r="31" ht="22.5" customHeight="1">
      <c r="A31" s="233" t="str">
        <f>SIMPLvolumes!D35</f>
        <v>3F</v>
      </c>
      <c r="B31" s="234" t="str">
        <f>IF(SIMPLvolumes!Z35=0,"",SIMPLvolumes!Z35)</f>
        <v/>
      </c>
      <c r="C31" s="235" t="str">
        <f>IF(SIMPLvolumes!AA35=0,"",SIMPLvolumes!AA35)</f>
        <v/>
      </c>
      <c r="D31" s="235" t="str">
        <f>IF(SIMPLvolumes!AB35=0,"",SIMPLvolumes!AB35)</f>
        <v/>
      </c>
      <c r="E31" s="235" t="str">
        <f>IF(SIMPLvolumes!AC35=0,"",SIMPLvolumes!AC35)</f>
        <v/>
      </c>
      <c r="F31" s="235" t="str">
        <f>IF(SIMPLvolumes!AD35=0,"",SIMPLvolumes!AD35)</f>
        <v/>
      </c>
      <c r="G31" s="235" t="str">
        <f>IF(SIMPLvolumes!AE35=0,"",SIMPLvolumes!AE35)</f>
        <v/>
      </c>
      <c r="H31" s="235" t="str">
        <f>IF(SIMPLvolumes!AF35=0,"",SIMPLvolumes!AF35)</f>
        <v/>
      </c>
      <c r="I31" s="235" t="str">
        <f>IF(SIMPLvolumes!AG35=0,"",SIMPLvolumes!AG35)</f>
        <v/>
      </c>
      <c r="J31" s="235" t="str">
        <f>IF(SIMPLvolumes!AH35=0,"",SIMPLvolumes!AH35)</f>
        <v/>
      </c>
      <c r="K31" s="235" t="str">
        <f>IF(SIMPLvolumes!AI35=0,"",SIMPLvolumes!AI35)</f>
        <v/>
      </c>
      <c r="L31" s="235" t="str">
        <f>IF(SIMPLvolumes!AJ35=0,"",SIMPLvolumes!AJ35)</f>
        <v/>
      </c>
      <c r="M31" s="235" t="str">
        <f>IF(SIMPLvolumes!AK35=0,"",SIMPLvolumes!AK35)</f>
        <v/>
      </c>
      <c r="N31" s="235" t="str">
        <f>IF(SIMPLvolumes!AL35=0,"",SIMPLvolumes!AL35)</f>
        <v/>
      </c>
      <c r="O31" s="236">
        <f t="shared" si="9"/>
        <v>0</v>
      </c>
      <c r="P31" s="237">
        <f>O31*SIMPLvolumes!W35</f>
        <v>0</v>
      </c>
      <c r="Q31" s="237">
        <f>O31*SIMPLvolumes!T35</f>
        <v>0</v>
      </c>
      <c r="R31" s="208"/>
      <c r="S31" s="20"/>
      <c r="T31" s="20">
        <v>1.0</v>
      </c>
      <c r="U31" s="20" t="str">
        <f t="shared" si="8"/>
        <v/>
      </c>
      <c r="V31" s="212" t="str">
        <f t="shared" si="10"/>
        <v/>
      </c>
      <c r="W31" s="20"/>
      <c r="X31" s="20"/>
      <c r="Y31" s="20"/>
      <c r="Z31" s="20"/>
    </row>
    <row r="32" ht="22.5" customHeight="1">
      <c r="A32" s="233" t="str">
        <f>SIMPLvolumes!D36</f>
        <v>3G</v>
      </c>
      <c r="B32" s="234" t="str">
        <f>IF(SIMPLvolumes!Z36=0,"",SIMPLvolumes!Z36)</f>
        <v/>
      </c>
      <c r="C32" s="235" t="str">
        <f>IF(SIMPLvolumes!AA36=0,"",SIMPLvolumes!AA36)</f>
        <v/>
      </c>
      <c r="D32" s="235" t="str">
        <f>IF(SIMPLvolumes!AB36=0,"",SIMPLvolumes!AB36)</f>
        <v/>
      </c>
      <c r="E32" s="235" t="str">
        <f>IF(SIMPLvolumes!AC36=0,"",SIMPLvolumes!AC36)</f>
        <v/>
      </c>
      <c r="F32" s="235" t="str">
        <f>IF(SIMPLvolumes!AD36=0,"",SIMPLvolumes!AD36)</f>
        <v/>
      </c>
      <c r="G32" s="235" t="str">
        <f>IF(SIMPLvolumes!AE36=0,"",SIMPLvolumes!AE36)</f>
        <v/>
      </c>
      <c r="H32" s="235" t="str">
        <f>IF(SIMPLvolumes!AF36=0,"",SIMPLvolumes!AF36)</f>
        <v/>
      </c>
      <c r="I32" s="235" t="str">
        <f>IF(SIMPLvolumes!AG36=0,"",SIMPLvolumes!AG36)</f>
        <v/>
      </c>
      <c r="J32" s="235" t="str">
        <f>IF(SIMPLvolumes!AH36=0,"",SIMPLvolumes!AH36)</f>
        <v/>
      </c>
      <c r="K32" s="235" t="str">
        <f>IF(SIMPLvolumes!AI36=0,"",SIMPLvolumes!AI36)</f>
        <v/>
      </c>
      <c r="L32" s="235" t="str">
        <f>IF(SIMPLvolumes!AJ36=0,"",SIMPLvolumes!AJ36)</f>
        <v/>
      </c>
      <c r="M32" s="235" t="str">
        <f>IF(SIMPLvolumes!AK36=0,"",SIMPLvolumes!AK36)</f>
        <v/>
      </c>
      <c r="N32" s="235" t="str">
        <f>IF(SIMPLvolumes!AL36=0,"",SIMPLvolumes!AL36)</f>
        <v/>
      </c>
      <c r="O32" s="236">
        <f t="shared" si="9"/>
        <v>0</v>
      </c>
      <c r="P32" s="237">
        <f>O32*SIMPLvolumes!W36</f>
        <v>0</v>
      </c>
      <c r="Q32" s="237">
        <f>O32*SIMPLvolumes!T36</f>
        <v>0</v>
      </c>
      <c r="R32" s="208"/>
      <c r="S32" s="20"/>
      <c r="T32" s="20">
        <v>1.0</v>
      </c>
      <c r="U32" s="20" t="str">
        <f t="shared" si="8"/>
        <v/>
      </c>
      <c r="V32" s="212" t="str">
        <f t="shared" si="10"/>
        <v/>
      </c>
      <c r="W32" s="20"/>
      <c r="X32" s="20"/>
      <c r="Y32" s="20"/>
      <c r="Z32" s="20"/>
    </row>
    <row r="33" ht="22.5" customHeight="1">
      <c r="A33" s="233" t="str">
        <f>SIMPLvolumes!D37</f>
        <v>3H</v>
      </c>
      <c r="B33" s="234" t="str">
        <f>IF(SIMPLvolumes!Z37=0,"",SIMPLvolumes!Z37)</f>
        <v/>
      </c>
      <c r="C33" s="235" t="str">
        <f>IF(SIMPLvolumes!AA37=0,"",SIMPLvolumes!AA37)</f>
        <v/>
      </c>
      <c r="D33" s="235" t="str">
        <f>IF(SIMPLvolumes!AB37=0,"",SIMPLvolumes!AB37)</f>
        <v/>
      </c>
      <c r="E33" s="235" t="str">
        <f>IF(SIMPLvolumes!AC37=0,"",SIMPLvolumes!AC37)</f>
        <v/>
      </c>
      <c r="F33" s="235" t="str">
        <f>IF(SIMPLvolumes!AD37=0,"",SIMPLvolumes!AD37)</f>
        <v/>
      </c>
      <c r="G33" s="235" t="str">
        <f>IF(SIMPLvolumes!AE37=0,"",SIMPLvolumes!AE37)</f>
        <v/>
      </c>
      <c r="H33" s="235" t="str">
        <f>IF(SIMPLvolumes!AF37=0,"",SIMPLvolumes!AF37)</f>
        <v/>
      </c>
      <c r="I33" s="235" t="str">
        <f>IF(SIMPLvolumes!AG37=0,"",SIMPLvolumes!AG37)</f>
        <v/>
      </c>
      <c r="J33" s="235" t="str">
        <f>IF(SIMPLvolumes!AH37=0,"",SIMPLvolumes!AH37)</f>
        <v/>
      </c>
      <c r="K33" s="235" t="str">
        <f>IF(SIMPLvolumes!AI37=0,"",SIMPLvolumes!AI37)</f>
        <v/>
      </c>
      <c r="L33" s="235" t="str">
        <f>IF(SIMPLvolumes!AJ37=0,"",SIMPLvolumes!AJ37)</f>
        <v/>
      </c>
      <c r="M33" s="235" t="str">
        <f>IF(SIMPLvolumes!AK37=0,"",SIMPLvolumes!AK37)</f>
        <v/>
      </c>
      <c r="N33" s="235" t="str">
        <f>IF(SIMPLvolumes!AL37=0,"",SIMPLvolumes!AL37)</f>
        <v/>
      </c>
      <c r="O33" s="236">
        <f t="shared" si="9"/>
        <v>0</v>
      </c>
      <c r="P33" s="237">
        <f>O33*SIMPLvolumes!W37</f>
        <v>0</v>
      </c>
      <c r="Q33" s="237">
        <f>O33*SIMPLvolumes!T37</f>
        <v>0</v>
      </c>
      <c r="R33" s="208"/>
      <c r="S33" s="20"/>
      <c r="T33" s="20">
        <v>1.0</v>
      </c>
      <c r="U33" s="20" t="str">
        <f t="shared" si="8"/>
        <v/>
      </c>
      <c r="V33" s="212" t="str">
        <f t="shared" si="10"/>
        <v/>
      </c>
      <c r="W33" s="20"/>
      <c r="X33" s="20"/>
      <c r="Y33" s="20"/>
      <c r="Z33" s="20"/>
    </row>
    <row r="34" ht="22.5" customHeight="1">
      <c r="A34" s="233" t="str">
        <f>SIMPLvolumes!D38</f>
        <v>3I</v>
      </c>
      <c r="B34" s="234" t="str">
        <f>IF(SIMPLvolumes!Z38=0,"",SIMPLvolumes!Z38)</f>
        <v/>
      </c>
      <c r="C34" s="235" t="str">
        <f>IF(SIMPLvolumes!AA38=0,"",SIMPLvolumes!AA38)</f>
        <v/>
      </c>
      <c r="D34" s="235" t="str">
        <f>IF(SIMPLvolumes!AB38=0,"",SIMPLvolumes!AB38)</f>
        <v/>
      </c>
      <c r="E34" s="235" t="str">
        <f>IF(SIMPLvolumes!AC38=0,"",SIMPLvolumes!AC38)</f>
        <v/>
      </c>
      <c r="F34" s="235" t="str">
        <f>IF(SIMPLvolumes!AD38=0,"",SIMPLvolumes!AD38)</f>
        <v/>
      </c>
      <c r="G34" s="235" t="str">
        <f>IF(SIMPLvolumes!AE38=0,"",SIMPLvolumes!AE38)</f>
        <v/>
      </c>
      <c r="H34" s="235" t="str">
        <f>IF(SIMPLvolumes!AF38=0,"",SIMPLvolumes!AF38)</f>
        <v/>
      </c>
      <c r="I34" s="235" t="str">
        <f>IF(SIMPLvolumes!AG38=0,"",SIMPLvolumes!AG38)</f>
        <v/>
      </c>
      <c r="J34" s="235" t="str">
        <f>IF(SIMPLvolumes!AH38=0,"",SIMPLvolumes!AH38)</f>
        <v/>
      </c>
      <c r="K34" s="235" t="str">
        <f>IF(SIMPLvolumes!AI38=0,"",SIMPLvolumes!AI38)</f>
        <v/>
      </c>
      <c r="L34" s="235" t="str">
        <f>IF(SIMPLvolumes!AJ38=0,"",SIMPLvolumes!AJ38)</f>
        <v/>
      </c>
      <c r="M34" s="235" t="str">
        <f>IF(SIMPLvolumes!AK38=0,"",SIMPLvolumes!AK38)</f>
        <v/>
      </c>
      <c r="N34" s="235" t="str">
        <f>IF(SIMPLvolumes!AL38=0,"",SIMPLvolumes!AL38)</f>
        <v/>
      </c>
      <c r="O34" s="236">
        <f t="shared" si="9"/>
        <v>0</v>
      </c>
      <c r="P34" s="237">
        <f>O34*SIMPLvolumes!W38</f>
        <v>0</v>
      </c>
      <c r="Q34" s="237">
        <f>O34*SIMPLvolumes!T38</f>
        <v>0</v>
      </c>
      <c r="R34" s="208"/>
      <c r="S34" s="20"/>
      <c r="T34" s="20">
        <v>1.0</v>
      </c>
      <c r="U34" s="20" t="str">
        <f t="shared" si="8"/>
        <v/>
      </c>
      <c r="V34" s="212" t="str">
        <f t="shared" si="10"/>
        <v/>
      </c>
      <c r="W34" s="20"/>
      <c r="X34" s="20"/>
      <c r="Y34" s="20"/>
      <c r="Z34" s="20"/>
    </row>
    <row r="35" ht="22.5" customHeight="1">
      <c r="A35" s="233" t="str">
        <f>SIMPLvolumes!D39</f>
        <v>3J</v>
      </c>
      <c r="B35" s="234" t="str">
        <f>IF(SIMPLvolumes!Z39=0,"",SIMPLvolumes!Z39)</f>
        <v/>
      </c>
      <c r="C35" s="235" t="str">
        <f>IF(SIMPLvolumes!AA39=0,"",SIMPLvolumes!AA39)</f>
        <v/>
      </c>
      <c r="D35" s="235" t="str">
        <f>IF(SIMPLvolumes!AB39=0,"",SIMPLvolumes!AB39)</f>
        <v/>
      </c>
      <c r="E35" s="235" t="str">
        <f>IF(SIMPLvolumes!AC39=0,"",SIMPLvolumes!AC39)</f>
        <v/>
      </c>
      <c r="F35" s="235" t="str">
        <f>IF(SIMPLvolumes!AD39=0,"",SIMPLvolumes!AD39)</f>
        <v/>
      </c>
      <c r="G35" s="235" t="str">
        <f>IF(SIMPLvolumes!AE39=0,"",SIMPLvolumes!AE39)</f>
        <v/>
      </c>
      <c r="H35" s="235" t="str">
        <f>IF(SIMPLvolumes!AF39=0,"",SIMPLvolumes!AF39)</f>
        <v/>
      </c>
      <c r="I35" s="235" t="str">
        <f>IF(SIMPLvolumes!AG39=0,"",SIMPLvolumes!AG39)</f>
        <v/>
      </c>
      <c r="J35" s="235" t="str">
        <f>IF(SIMPLvolumes!AH39=0,"",SIMPLvolumes!AH39)</f>
        <v/>
      </c>
      <c r="K35" s="235" t="str">
        <f>IF(SIMPLvolumes!AI39=0,"",SIMPLvolumes!AI39)</f>
        <v/>
      </c>
      <c r="L35" s="235" t="str">
        <f>IF(SIMPLvolumes!AJ39=0,"",SIMPLvolumes!AJ39)</f>
        <v/>
      </c>
      <c r="M35" s="235" t="str">
        <f>IF(SIMPLvolumes!AK39=0,"",SIMPLvolumes!AK39)</f>
        <v/>
      </c>
      <c r="N35" s="235" t="str">
        <f>IF(SIMPLvolumes!AL39=0,"",SIMPLvolumes!AL39)</f>
        <v/>
      </c>
      <c r="O35" s="236">
        <f t="shared" si="9"/>
        <v>0</v>
      </c>
      <c r="P35" s="237">
        <f>O35*SIMPLvolumes!W39</f>
        <v>0</v>
      </c>
      <c r="Q35" s="237">
        <f>O35*SIMPLvolumes!T39</f>
        <v>0</v>
      </c>
      <c r="R35" s="208"/>
      <c r="S35" s="20"/>
      <c r="T35" s="20">
        <v>1.0</v>
      </c>
      <c r="U35" s="20" t="str">
        <f t="shared" si="8"/>
        <v/>
      </c>
      <c r="V35" s="212" t="str">
        <f t="shared" si="10"/>
        <v/>
      </c>
      <c r="W35" s="20"/>
      <c r="X35" s="20"/>
      <c r="Y35" s="20"/>
      <c r="Z35" s="20"/>
    </row>
    <row r="36" ht="22.5" customHeight="1">
      <c r="A36" s="233" t="str">
        <f>SIMPLvolumes!D40</f>
        <v>3K</v>
      </c>
      <c r="B36" s="234" t="str">
        <f>IF(SIMPLvolumes!Z40=0,"",SIMPLvolumes!Z40)</f>
        <v/>
      </c>
      <c r="C36" s="235" t="str">
        <f>IF(SIMPLvolumes!AA40=0,"",SIMPLvolumes!AA40)</f>
        <v/>
      </c>
      <c r="D36" s="235" t="str">
        <f>IF(SIMPLvolumes!AB40=0,"",SIMPLvolumes!AB40)</f>
        <v/>
      </c>
      <c r="E36" s="235" t="str">
        <f>IF(SIMPLvolumes!AC40=0,"",SIMPLvolumes!AC40)</f>
        <v/>
      </c>
      <c r="F36" s="235" t="str">
        <f>IF(SIMPLvolumes!AD40=0,"",SIMPLvolumes!AD40)</f>
        <v/>
      </c>
      <c r="G36" s="235" t="str">
        <f>IF(SIMPLvolumes!AE40=0,"",SIMPLvolumes!AE40)</f>
        <v/>
      </c>
      <c r="H36" s="235" t="str">
        <f>IF(SIMPLvolumes!AF40=0,"",SIMPLvolumes!AF40)</f>
        <v/>
      </c>
      <c r="I36" s="235" t="str">
        <f>IF(SIMPLvolumes!AG40=0,"",SIMPLvolumes!AG40)</f>
        <v/>
      </c>
      <c r="J36" s="235" t="str">
        <f>IF(SIMPLvolumes!AH40=0,"",SIMPLvolumes!AH40)</f>
        <v/>
      </c>
      <c r="K36" s="235" t="str">
        <f>IF(SIMPLvolumes!AI40=0,"",SIMPLvolumes!AI40)</f>
        <v/>
      </c>
      <c r="L36" s="235" t="str">
        <f>IF(SIMPLvolumes!AJ40=0,"",SIMPLvolumes!AJ40)</f>
        <v/>
      </c>
      <c r="M36" s="235" t="str">
        <f>IF(SIMPLvolumes!AK40=0,"",SIMPLvolumes!AK40)</f>
        <v/>
      </c>
      <c r="N36" s="235" t="str">
        <f>IF(SIMPLvolumes!AL40=0,"",SIMPLvolumes!AL40)</f>
        <v/>
      </c>
      <c r="O36" s="236">
        <f t="shared" si="9"/>
        <v>0</v>
      </c>
      <c r="P36" s="237">
        <f>O36*SIMPLvolumes!W40</f>
        <v>0</v>
      </c>
      <c r="Q36" s="237">
        <f>O36*SIMPLvolumes!T40</f>
        <v>0</v>
      </c>
      <c r="R36" s="208"/>
      <c r="S36" s="20"/>
      <c r="T36" s="20">
        <v>1.0</v>
      </c>
      <c r="U36" s="20" t="str">
        <f t="shared" si="8"/>
        <v/>
      </c>
      <c r="V36" s="212" t="str">
        <f t="shared" si="10"/>
        <v/>
      </c>
      <c r="W36" s="20"/>
      <c r="X36" s="20"/>
      <c r="Y36" s="20"/>
      <c r="Z36" s="20"/>
    </row>
    <row r="37" ht="22.5" customHeight="1">
      <c r="A37" s="233" t="str">
        <f>SIMPLvolumes!D41</f>
        <v>3L</v>
      </c>
      <c r="B37" s="234" t="str">
        <f>IF(SIMPLvolumes!Z41=0,"",SIMPLvolumes!Z41)</f>
        <v/>
      </c>
      <c r="C37" s="235" t="str">
        <f>IF(SIMPLvolumes!AA41=0,"",SIMPLvolumes!AA41)</f>
        <v/>
      </c>
      <c r="D37" s="235" t="str">
        <f>IF(SIMPLvolumes!AB41=0,"",SIMPLvolumes!AB41)</f>
        <v/>
      </c>
      <c r="E37" s="235" t="str">
        <f>IF(SIMPLvolumes!AC41=0,"",SIMPLvolumes!AC41)</f>
        <v/>
      </c>
      <c r="F37" s="235" t="str">
        <f>IF(SIMPLvolumes!AD41=0,"",SIMPLvolumes!AD41)</f>
        <v/>
      </c>
      <c r="G37" s="235" t="str">
        <f>IF(SIMPLvolumes!AE41=0,"",SIMPLvolumes!AE41)</f>
        <v/>
      </c>
      <c r="H37" s="235" t="str">
        <f>IF(SIMPLvolumes!AF41=0,"",SIMPLvolumes!AF41)</f>
        <v/>
      </c>
      <c r="I37" s="235" t="str">
        <f>IF(SIMPLvolumes!AG41=0,"",SIMPLvolumes!AG41)</f>
        <v/>
      </c>
      <c r="J37" s="235" t="str">
        <f>IF(SIMPLvolumes!AH41=0,"",SIMPLvolumes!AH41)</f>
        <v/>
      </c>
      <c r="K37" s="235" t="str">
        <f>IF(SIMPLvolumes!AI41=0,"",SIMPLvolumes!AI41)</f>
        <v/>
      </c>
      <c r="L37" s="235" t="str">
        <f>IF(SIMPLvolumes!AJ41=0,"",SIMPLvolumes!AJ41)</f>
        <v/>
      </c>
      <c r="M37" s="235" t="str">
        <f>IF(SIMPLvolumes!AK41=0,"",SIMPLvolumes!AK41)</f>
        <v/>
      </c>
      <c r="N37" s="235" t="str">
        <f>IF(SIMPLvolumes!AL41=0,"",SIMPLvolumes!AL41)</f>
        <v/>
      </c>
      <c r="O37" s="236">
        <f t="shared" si="9"/>
        <v>0</v>
      </c>
      <c r="P37" s="237">
        <f>O37*SIMPLvolumes!W41</f>
        <v>0</v>
      </c>
      <c r="Q37" s="237">
        <f>O37*SIMPLvolumes!T41</f>
        <v>0</v>
      </c>
      <c r="R37" s="208"/>
      <c r="S37" s="20"/>
      <c r="T37" s="20">
        <v>1.0</v>
      </c>
      <c r="U37" s="20" t="str">
        <f t="shared" si="8"/>
        <v/>
      </c>
      <c r="V37" s="212" t="str">
        <f t="shared" si="10"/>
        <v/>
      </c>
      <c r="W37" s="20"/>
      <c r="X37" s="20"/>
      <c r="Y37" s="20"/>
      <c r="Z37" s="20"/>
    </row>
    <row r="38" ht="22.5" customHeight="1">
      <c r="A38" s="233" t="str">
        <f>SIMPLvolumes!D42</f>
        <v>3M</v>
      </c>
      <c r="B38" s="234" t="str">
        <f>IF(SIMPLvolumes!Z42=0,"",SIMPLvolumes!Z42)</f>
        <v/>
      </c>
      <c r="C38" s="235" t="str">
        <f>IF(SIMPLvolumes!AA42=0,"",SIMPLvolumes!AA42)</f>
        <v/>
      </c>
      <c r="D38" s="235" t="str">
        <f>IF(SIMPLvolumes!AB42=0,"",SIMPLvolumes!AB42)</f>
        <v/>
      </c>
      <c r="E38" s="235" t="str">
        <f>IF(SIMPLvolumes!AC42=0,"",SIMPLvolumes!AC42)</f>
        <v/>
      </c>
      <c r="F38" s="235" t="str">
        <f>IF(SIMPLvolumes!AD42=0,"",SIMPLvolumes!AD42)</f>
        <v/>
      </c>
      <c r="G38" s="235" t="str">
        <f>IF(SIMPLvolumes!AE42=0,"",SIMPLvolumes!AE42)</f>
        <v/>
      </c>
      <c r="H38" s="235" t="str">
        <f>IF(SIMPLvolumes!AF42=0,"",SIMPLvolumes!AF42)</f>
        <v/>
      </c>
      <c r="I38" s="235" t="str">
        <f>IF(SIMPLvolumes!AG42=0,"",SIMPLvolumes!AG42)</f>
        <v/>
      </c>
      <c r="J38" s="235" t="str">
        <f>IF(SIMPLvolumes!AH42=0,"",SIMPLvolumes!AH42)</f>
        <v/>
      </c>
      <c r="K38" s="235" t="str">
        <f>IF(SIMPLvolumes!AI42=0,"",SIMPLvolumes!AI42)</f>
        <v/>
      </c>
      <c r="L38" s="235" t="str">
        <f>IF(SIMPLvolumes!AJ42=0,"",SIMPLvolumes!AJ42)</f>
        <v/>
      </c>
      <c r="M38" s="235" t="str">
        <f>IF(SIMPLvolumes!AK42=0,"",SIMPLvolumes!AK42)</f>
        <v/>
      </c>
      <c r="N38" s="235" t="str">
        <f>IF(SIMPLvolumes!AL42=0,"",SIMPLvolumes!AL42)</f>
        <v/>
      </c>
      <c r="O38" s="236">
        <f t="shared" si="9"/>
        <v>0</v>
      </c>
      <c r="P38" s="237">
        <f>O38*SIMPLvolumes!W42</f>
        <v>0</v>
      </c>
      <c r="Q38" s="237">
        <f>O38*SIMPLvolumes!T42</f>
        <v>0</v>
      </c>
      <c r="R38" s="208"/>
      <c r="S38" s="20"/>
      <c r="T38" s="20">
        <v>1.0</v>
      </c>
      <c r="U38" s="20" t="str">
        <f t="shared" si="8"/>
        <v/>
      </c>
      <c r="V38" s="212" t="str">
        <f t="shared" si="10"/>
        <v/>
      </c>
      <c r="W38" s="20"/>
      <c r="X38" s="20"/>
      <c r="Y38" s="20"/>
      <c r="Z38" s="20"/>
    </row>
    <row r="39" ht="22.5" customHeight="1">
      <c r="A39" s="233" t="str">
        <f>SIMPLvolumes!D43</f>
        <v>3N</v>
      </c>
      <c r="B39" s="234" t="str">
        <f>IF(SIMPLvolumes!Z43=0,"",SIMPLvolumes!Z43)</f>
        <v/>
      </c>
      <c r="C39" s="235" t="str">
        <f>IF(SIMPLvolumes!AA43=0,"",SIMPLvolumes!AA43)</f>
        <v/>
      </c>
      <c r="D39" s="235" t="str">
        <f>IF(SIMPLvolumes!AB43=0,"",SIMPLvolumes!AB43)</f>
        <v/>
      </c>
      <c r="E39" s="235" t="str">
        <f>IF(SIMPLvolumes!AC43=0,"",SIMPLvolumes!AC43)</f>
        <v/>
      </c>
      <c r="F39" s="235" t="str">
        <f>IF(SIMPLvolumes!AD43=0,"",SIMPLvolumes!AD43)</f>
        <v/>
      </c>
      <c r="G39" s="235" t="str">
        <f>IF(SIMPLvolumes!AE43=0,"",SIMPLvolumes!AE43)</f>
        <v/>
      </c>
      <c r="H39" s="235" t="str">
        <f>IF(SIMPLvolumes!AF43=0,"",SIMPLvolumes!AF43)</f>
        <v/>
      </c>
      <c r="I39" s="235" t="str">
        <f>IF(SIMPLvolumes!AG43=0,"",SIMPLvolumes!AG43)</f>
        <v/>
      </c>
      <c r="J39" s="235" t="str">
        <f>IF(SIMPLvolumes!AH43=0,"",SIMPLvolumes!AH43)</f>
        <v/>
      </c>
      <c r="K39" s="235" t="str">
        <f>IF(SIMPLvolumes!AI43=0,"",SIMPLvolumes!AI43)</f>
        <v/>
      </c>
      <c r="L39" s="235" t="str">
        <f>IF(SIMPLvolumes!AJ43=0,"",SIMPLvolumes!AJ43)</f>
        <v/>
      </c>
      <c r="M39" s="235" t="str">
        <f>IF(SIMPLvolumes!AK43=0,"",SIMPLvolumes!AK43)</f>
        <v/>
      </c>
      <c r="N39" s="235" t="str">
        <f>IF(SIMPLvolumes!AL43=0,"",SIMPLvolumes!AL43)</f>
        <v/>
      </c>
      <c r="O39" s="236">
        <f t="shared" si="9"/>
        <v>0</v>
      </c>
      <c r="P39" s="237">
        <f>O39*SIMPLvolumes!W43</f>
        <v>0</v>
      </c>
      <c r="Q39" s="237">
        <f>O39*SIMPLvolumes!T43</f>
        <v>0</v>
      </c>
      <c r="R39" s="208"/>
      <c r="S39" s="20"/>
      <c r="T39" s="20">
        <v>1.0</v>
      </c>
      <c r="U39" s="20" t="str">
        <f t="shared" si="8"/>
        <v/>
      </c>
      <c r="V39" s="212" t="str">
        <f t="shared" si="10"/>
        <v/>
      </c>
      <c r="W39" s="20"/>
      <c r="X39" s="20"/>
      <c r="Y39" s="20"/>
      <c r="Z39" s="20"/>
    </row>
    <row r="40" ht="22.5" customHeight="1">
      <c r="A40" s="233" t="str">
        <f>SIMPLvolumes!D44</f>
        <v>3O</v>
      </c>
      <c r="B40" s="234" t="str">
        <f>IF(SIMPLvolumes!Z44=0,"",SIMPLvolumes!Z44)</f>
        <v/>
      </c>
      <c r="C40" s="235" t="str">
        <f>IF(SIMPLvolumes!AA44=0,"",SIMPLvolumes!AA44)</f>
        <v/>
      </c>
      <c r="D40" s="235" t="str">
        <f>IF(SIMPLvolumes!AB44=0,"",SIMPLvolumes!AB44)</f>
        <v/>
      </c>
      <c r="E40" s="235" t="str">
        <f>IF(SIMPLvolumes!AC44=0,"",SIMPLvolumes!AC44)</f>
        <v/>
      </c>
      <c r="F40" s="235" t="str">
        <f>IF(SIMPLvolumes!AD44=0,"",SIMPLvolumes!AD44)</f>
        <v/>
      </c>
      <c r="G40" s="235" t="str">
        <f>IF(SIMPLvolumes!AE44=0,"",SIMPLvolumes!AE44)</f>
        <v/>
      </c>
      <c r="H40" s="235" t="str">
        <f>IF(SIMPLvolumes!AF44=0,"",SIMPLvolumes!AF44)</f>
        <v/>
      </c>
      <c r="I40" s="235" t="str">
        <f>IF(SIMPLvolumes!AG44=0,"",SIMPLvolumes!AG44)</f>
        <v/>
      </c>
      <c r="J40" s="235" t="str">
        <f>IF(SIMPLvolumes!AH44=0,"",SIMPLvolumes!AH44)</f>
        <v/>
      </c>
      <c r="K40" s="235" t="str">
        <f>IF(SIMPLvolumes!AI44=0,"",SIMPLvolumes!AI44)</f>
        <v/>
      </c>
      <c r="L40" s="235" t="str">
        <f>IF(SIMPLvolumes!AJ44=0,"",SIMPLvolumes!AJ44)</f>
        <v/>
      </c>
      <c r="M40" s="235" t="str">
        <f>IF(SIMPLvolumes!AK44=0,"",SIMPLvolumes!AK44)</f>
        <v/>
      </c>
      <c r="N40" s="235" t="str">
        <f>IF(SIMPLvolumes!AL44=0,"",SIMPLvolumes!AL44)</f>
        <v/>
      </c>
      <c r="O40" s="236">
        <f t="shared" si="9"/>
        <v>0</v>
      </c>
      <c r="P40" s="237">
        <f>O40*SIMPLvolumes!W44</f>
        <v>0</v>
      </c>
      <c r="Q40" s="237">
        <f>O40*SIMPLvolumes!T44</f>
        <v>0</v>
      </c>
      <c r="R40" s="208"/>
      <c r="S40" s="20"/>
      <c r="T40" s="20">
        <v>1.0</v>
      </c>
      <c r="U40" s="20" t="str">
        <f t="shared" si="8"/>
        <v/>
      </c>
      <c r="V40" s="212" t="str">
        <f t="shared" si="10"/>
        <v/>
      </c>
      <c r="W40" s="20"/>
      <c r="X40" s="20"/>
      <c r="Y40" s="20"/>
      <c r="Z40" s="20"/>
    </row>
    <row r="41" ht="22.5" customHeight="1">
      <c r="A41" s="233" t="str">
        <f>SIMPLvolumes!D45</f>
        <v>3P</v>
      </c>
      <c r="B41" s="234" t="str">
        <f>IF(SIMPLvolumes!Z45=0,"",SIMPLvolumes!Z45)</f>
        <v/>
      </c>
      <c r="C41" s="235" t="str">
        <f>IF(SIMPLvolumes!AA45=0,"",SIMPLvolumes!AA45)</f>
        <v/>
      </c>
      <c r="D41" s="235" t="str">
        <f>IF(SIMPLvolumes!AB45=0,"",SIMPLvolumes!AB45)</f>
        <v/>
      </c>
      <c r="E41" s="235" t="str">
        <f>IF(SIMPLvolumes!AC45=0,"",SIMPLvolumes!AC45)</f>
        <v/>
      </c>
      <c r="F41" s="235" t="str">
        <f>IF(SIMPLvolumes!AD45=0,"",SIMPLvolumes!AD45)</f>
        <v/>
      </c>
      <c r="G41" s="235" t="str">
        <f>IF(SIMPLvolumes!AE45=0,"",SIMPLvolumes!AE45)</f>
        <v/>
      </c>
      <c r="H41" s="235" t="str">
        <f>IF(SIMPLvolumes!AF45=0,"",SIMPLvolumes!AF45)</f>
        <v/>
      </c>
      <c r="I41" s="235" t="str">
        <f>IF(SIMPLvolumes!AG45=0,"",SIMPLvolumes!AG45)</f>
        <v/>
      </c>
      <c r="J41" s="235" t="str">
        <f>IF(SIMPLvolumes!AH45=0,"",SIMPLvolumes!AH45)</f>
        <v/>
      </c>
      <c r="K41" s="235" t="str">
        <f>IF(SIMPLvolumes!AI45=0,"",SIMPLvolumes!AI45)</f>
        <v/>
      </c>
      <c r="L41" s="235" t="str">
        <f>IF(SIMPLvolumes!AJ45=0,"",SIMPLvolumes!AJ45)</f>
        <v/>
      </c>
      <c r="M41" s="235" t="str">
        <f>IF(SIMPLvolumes!AK45=0,"",SIMPLvolumes!AK45)</f>
        <v/>
      </c>
      <c r="N41" s="235" t="str">
        <f>IF(SIMPLvolumes!AL45=0,"",SIMPLvolumes!AL45)</f>
        <v/>
      </c>
      <c r="O41" s="236">
        <f t="shared" si="9"/>
        <v>0</v>
      </c>
      <c r="P41" s="237">
        <f>O41*SIMPLvolumes!W45</f>
        <v>0</v>
      </c>
      <c r="Q41" s="237">
        <f>O41*SIMPLvolumes!T45</f>
        <v>0</v>
      </c>
      <c r="R41" s="208"/>
      <c r="S41" s="20"/>
      <c r="T41" s="20">
        <v>1.0</v>
      </c>
      <c r="U41" s="20" t="str">
        <f t="shared" si="8"/>
        <v/>
      </c>
      <c r="V41" s="212" t="str">
        <f t="shared" si="10"/>
        <v/>
      </c>
      <c r="W41" s="20"/>
      <c r="X41" s="20"/>
      <c r="Y41" s="20"/>
      <c r="Z41" s="20"/>
    </row>
    <row r="42" ht="22.5" customHeight="1">
      <c r="A42" s="233" t="str">
        <f>SIMPLvolumes!D29</f>
        <v>3R</v>
      </c>
      <c r="B42" s="234" t="str">
        <f>IF(SIMPLvolumes!Z29=0,"",SIMPLvolumes!Z29)</f>
        <v/>
      </c>
      <c r="C42" s="235" t="str">
        <f>IF(SIMPLvolumes!AA29=0,"",SIMPLvolumes!AA29)</f>
        <v/>
      </c>
      <c r="D42" s="235" t="str">
        <f>IF(SIMPLvolumes!AB29=0,"",SIMPLvolumes!AB29)</f>
        <v/>
      </c>
      <c r="E42" s="235" t="str">
        <f>IF(SIMPLvolumes!AC29=0,"",SIMPLvolumes!AC29)</f>
        <v/>
      </c>
      <c r="F42" s="235" t="str">
        <f>IF(SIMPLvolumes!AD29=0,"",SIMPLvolumes!AD29)</f>
        <v/>
      </c>
      <c r="G42" s="235" t="str">
        <f>IF(SIMPLvolumes!AE29=0,"",SIMPLvolumes!AE29)</f>
        <v/>
      </c>
      <c r="H42" s="235" t="str">
        <f>IF(SIMPLvolumes!AF29=0,"",SIMPLvolumes!AF29)</f>
        <v/>
      </c>
      <c r="I42" s="235" t="str">
        <f>IF(SIMPLvolumes!AG29=0,"",SIMPLvolumes!AG29)</f>
        <v/>
      </c>
      <c r="J42" s="235" t="str">
        <f>IF(SIMPLvolumes!AH29=0,"",SIMPLvolumes!AH29)</f>
        <v/>
      </c>
      <c r="K42" s="235" t="str">
        <f>IF(SIMPLvolumes!AI29=0,"",SIMPLvolumes!AI29)</f>
        <v/>
      </c>
      <c r="L42" s="235" t="str">
        <f>IF(SIMPLvolumes!AJ29=0,"",SIMPLvolumes!AJ29)</f>
        <v/>
      </c>
      <c r="M42" s="235" t="str">
        <f>IF(SIMPLvolumes!AK29=0,"",SIMPLvolumes!AK29)</f>
        <v/>
      </c>
      <c r="N42" s="235" t="str">
        <f>IF(SIMPLvolumes!AL29=0,"",SIMPLvolumes!AL29)</f>
        <v/>
      </c>
      <c r="O42" s="236">
        <f t="shared" si="9"/>
        <v>0</v>
      </c>
      <c r="P42" s="237">
        <f>O42*SIMPLvolumes!W29</f>
        <v>0</v>
      </c>
      <c r="Q42" s="237">
        <f>O42*SIMPLvolumes!T29</f>
        <v>0</v>
      </c>
      <c r="R42" s="208"/>
      <c r="S42" s="20"/>
      <c r="T42" s="20"/>
      <c r="U42" s="20"/>
      <c r="V42" s="212"/>
      <c r="W42" s="20"/>
      <c r="X42" s="20"/>
      <c r="Y42" s="20"/>
      <c r="Z42" s="20"/>
    </row>
    <row r="43" ht="22.5" customHeight="1">
      <c r="A43" s="233"/>
      <c r="B43" s="234" t="str">
        <f>IF(SIMPLvolumes!Z46=0,"",SIMPLvolumes!Z46)</f>
        <v/>
      </c>
      <c r="C43" s="235" t="str">
        <f>IF(SIMPLvolumes!AA46=0,"",SIMPLvolumes!AA46)</f>
        <v/>
      </c>
      <c r="D43" s="235" t="str">
        <f>IF(SIMPLvolumes!AB46=0,"",SIMPLvolumes!AB46)</f>
        <v/>
      </c>
      <c r="E43" s="235" t="str">
        <f>IF(SIMPLvolumes!AC46=0,"",SIMPLvolumes!AC46)</f>
        <v/>
      </c>
      <c r="F43" s="235" t="str">
        <f>IF(SIMPLvolumes!AD46=0,"",SIMPLvolumes!AD46)</f>
        <v/>
      </c>
      <c r="G43" s="235" t="str">
        <f>IF(SIMPLvolumes!AE46=0,"",SIMPLvolumes!AE46)</f>
        <v/>
      </c>
      <c r="H43" s="235" t="str">
        <f>IF(SIMPLvolumes!AF46=0,"",SIMPLvolumes!AF46)</f>
        <v/>
      </c>
      <c r="I43" s="235" t="str">
        <f>IF(SIMPLvolumes!AG46=0,"",SIMPLvolumes!AG46)</f>
        <v/>
      </c>
      <c r="J43" s="235" t="str">
        <f>IF(SIMPLvolumes!AH46=0,"",SIMPLvolumes!AH46)</f>
        <v/>
      </c>
      <c r="K43" s="235" t="str">
        <f>IF(SIMPLvolumes!AI46=0,"",SIMPLvolumes!AI46)</f>
        <v/>
      </c>
      <c r="L43" s="235" t="str">
        <f>IF(SIMPLvolumes!AJ46=0,"",SIMPLvolumes!AJ46)</f>
        <v/>
      </c>
      <c r="M43" s="235" t="str">
        <f>IF(SIMPLvolumes!AK46=0,"",SIMPLvolumes!AK46)</f>
        <v/>
      </c>
      <c r="N43" s="235" t="str">
        <f>IF(SIMPLvolumes!AL46=0,"",SIMPLvolumes!AL46)</f>
        <v/>
      </c>
      <c r="O43" s="236"/>
      <c r="P43" s="237"/>
      <c r="Q43" s="237"/>
      <c r="R43" s="208"/>
      <c r="S43" s="20"/>
      <c r="T43" s="20"/>
      <c r="U43" s="20" t="str">
        <f t="shared" ref="U43:U54" si="11">IF(T43=1,REPT(""""&amp;A43&amp;".dwg""",O43),"")</f>
        <v/>
      </c>
      <c r="V43" s="212" t="str">
        <f>CONCATENATE(V41,U43)</f>
        <v/>
      </c>
      <c r="W43" s="20"/>
      <c r="X43" s="20"/>
      <c r="Y43" s="20"/>
      <c r="Z43" s="20"/>
    </row>
    <row r="44" ht="22.5" customHeight="1">
      <c r="A44" s="233" t="str">
        <f>SIMPLvolumes!D48</f>
        <v>4A</v>
      </c>
      <c r="B44" s="234" t="str">
        <f>IF(SIMPLvolumes!Z48=0,"",SIMPLvolumes!Z48)</f>
        <v/>
      </c>
      <c r="C44" s="235" t="str">
        <f>IF(SIMPLvolumes!AA48=0,"",SIMPLvolumes!AA48)</f>
        <v/>
      </c>
      <c r="D44" s="235" t="str">
        <f>IF(SIMPLvolumes!AB48=0,"",SIMPLvolumes!AB48)</f>
        <v/>
      </c>
      <c r="E44" s="235" t="str">
        <f>IF(SIMPLvolumes!AC48=0,"",SIMPLvolumes!AC48)</f>
        <v/>
      </c>
      <c r="F44" s="235" t="str">
        <f>IF(SIMPLvolumes!AD48=0,"",SIMPLvolumes!AD48)</f>
        <v/>
      </c>
      <c r="G44" s="235" t="str">
        <f>IF(SIMPLvolumes!AE48=0,"",SIMPLvolumes!AE48)</f>
        <v/>
      </c>
      <c r="H44" s="235" t="str">
        <f>IF(SIMPLvolumes!AF48=0,"",SIMPLvolumes!AF48)</f>
        <v/>
      </c>
      <c r="I44" s="235" t="str">
        <f>IF(SIMPLvolumes!AG48=0,"",SIMPLvolumes!AG48)</f>
        <v/>
      </c>
      <c r="J44" s="235" t="str">
        <f>IF(SIMPLvolumes!AH48=0,"",SIMPLvolumes!AH48)</f>
        <v/>
      </c>
      <c r="K44" s="235" t="str">
        <f>IF(SIMPLvolumes!AI48=0,"",SIMPLvolumes!AI48)</f>
        <v/>
      </c>
      <c r="L44" s="235" t="str">
        <f>IF(SIMPLvolumes!AJ48=0,"",SIMPLvolumes!AJ48)</f>
        <v/>
      </c>
      <c r="M44" s="235" t="str">
        <f>IF(SIMPLvolumes!AK48=0,"",SIMPLvolumes!AK48)</f>
        <v/>
      </c>
      <c r="N44" s="235" t="str">
        <f>IF(SIMPLvolumes!AL48=0,"",SIMPLvolumes!AL48)</f>
        <v/>
      </c>
      <c r="O44" s="236">
        <f t="shared" ref="O44:O55" si="12">SUM(A44:N44)</f>
        <v>0</v>
      </c>
      <c r="P44" s="237">
        <f>O44*SIMPLvolumes!W48</f>
        <v>0</v>
      </c>
      <c r="Q44" s="237">
        <f>O44*SIMPLvolumes!T48</f>
        <v>0</v>
      </c>
      <c r="R44" s="208"/>
      <c r="S44" s="20"/>
      <c r="T44" s="20">
        <v>1.0</v>
      </c>
      <c r="U44" s="20" t="str">
        <f t="shared" si="11"/>
        <v/>
      </c>
      <c r="V44" s="212" t="str">
        <f t="shared" ref="V44:V49" si="13">CONCATENATE(V43,U44)</f>
        <v/>
      </c>
      <c r="W44" s="20"/>
      <c r="X44" s="20"/>
      <c r="Y44" s="20"/>
      <c r="Z44" s="20"/>
    </row>
    <row r="45" ht="22.5" customHeight="1">
      <c r="A45" s="233" t="str">
        <f>SIMPLvolumes!D49</f>
        <v>4B</v>
      </c>
      <c r="B45" s="234" t="str">
        <f>IF(SIMPLvolumes!Z49=0,"",SIMPLvolumes!Z49)</f>
        <v/>
      </c>
      <c r="C45" s="235" t="str">
        <f>IF(SIMPLvolumes!AA49=0,"",SIMPLvolumes!AA49)</f>
        <v/>
      </c>
      <c r="D45" s="235" t="str">
        <f>IF(SIMPLvolumes!AB49=0,"",SIMPLvolumes!AB49)</f>
        <v/>
      </c>
      <c r="E45" s="235" t="str">
        <f>IF(SIMPLvolumes!AC49=0,"",SIMPLvolumes!AC49)</f>
        <v/>
      </c>
      <c r="F45" s="235" t="str">
        <f>IF(SIMPLvolumes!AD49=0,"",SIMPLvolumes!AD49)</f>
        <v/>
      </c>
      <c r="G45" s="235" t="str">
        <f>IF(SIMPLvolumes!AE49=0,"",SIMPLvolumes!AE49)</f>
        <v/>
      </c>
      <c r="H45" s="235" t="str">
        <f>IF(SIMPLvolumes!AF49=0,"",SIMPLvolumes!AF49)</f>
        <v/>
      </c>
      <c r="I45" s="235" t="str">
        <f>IF(SIMPLvolumes!AG49=0,"",SIMPLvolumes!AG49)</f>
        <v/>
      </c>
      <c r="J45" s="235" t="str">
        <f>IF(SIMPLvolumes!AH49=0,"",SIMPLvolumes!AH49)</f>
        <v/>
      </c>
      <c r="K45" s="235" t="str">
        <f>IF(SIMPLvolumes!AI49=0,"",SIMPLvolumes!AI49)</f>
        <v/>
      </c>
      <c r="L45" s="235" t="str">
        <f>IF(SIMPLvolumes!AJ49=0,"",SIMPLvolumes!AJ49)</f>
        <v/>
      </c>
      <c r="M45" s="235" t="str">
        <f>IF(SIMPLvolumes!AK49=0,"",SIMPLvolumes!AK49)</f>
        <v/>
      </c>
      <c r="N45" s="235" t="str">
        <f>IF(SIMPLvolumes!AL49=0,"",SIMPLvolumes!AL49)</f>
        <v/>
      </c>
      <c r="O45" s="236">
        <f t="shared" si="12"/>
        <v>0</v>
      </c>
      <c r="P45" s="237">
        <f>O45*SIMPLvolumes!W49</f>
        <v>0</v>
      </c>
      <c r="Q45" s="237">
        <f>O45*SIMPLvolumes!T49</f>
        <v>0</v>
      </c>
      <c r="R45" s="208"/>
      <c r="S45" s="20"/>
      <c r="T45" s="20">
        <v>1.0</v>
      </c>
      <c r="U45" s="20" t="str">
        <f t="shared" si="11"/>
        <v/>
      </c>
      <c r="V45" s="212" t="str">
        <f t="shared" si="13"/>
        <v/>
      </c>
      <c r="W45" s="20"/>
      <c r="X45" s="20"/>
      <c r="Y45" s="20"/>
      <c r="Z45" s="20"/>
    </row>
    <row r="46" ht="22.5" customHeight="1">
      <c r="A46" s="233" t="str">
        <f>SIMPLvolumes!D50</f>
        <v>4C</v>
      </c>
      <c r="B46" s="234" t="str">
        <f>IF(SIMPLvolumes!Z50=0,"",SIMPLvolumes!Z50)</f>
        <v/>
      </c>
      <c r="C46" s="235" t="str">
        <f>IF(SIMPLvolumes!AA50=0,"",SIMPLvolumes!AA50)</f>
        <v/>
      </c>
      <c r="D46" s="235" t="str">
        <f>IF(SIMPLvolumes!AB50=0,"",SIMPLvolumes!AB50)</f>
        <v/>
      </c>
      <c r="E46" s="235" t="str">
        <f>IF(SIMPLvolumes!AC50=0,"",SIMPLvolumes!AC50)</f>
        <v/>
      </c>
      <c r="F46" s="235" t="str">
        <f>IF(SIMPLvolumes!AD50=0,"",SIMPLvolumes!AD50)</f>
        <v/>
      </c>
      <c r="G46" s="235" t="str">
        <f>IF(SIMPLvolumes!AE50=0,"",SIMPLvolumes!AE50)</f>
        <v/>
      </c>
      <c r="H46" s="235" t="str">
        <f>IF(SIMPLvolumes!AF50=0,"",SIMPLvolumes!AF50)</f>
        <v/>
      </c>
      <c r="I46" s="235" t="str">
        <f>IF(SIMPLvolumes!AG50=0,"",SIMPLvolumes!AG50)</f>
        <v/>
      </c>
      <c r="J46" s="235" t="str">
        <f>IF(SIMPLvolumes!AH50=0,"",SIMPLvolumes!AH50)</f>
        <v/>
      </c>
      <c r="K46" s="235" t="str">
        <f>IF(SIMPLvolumes!AI50=0,"",SIMPLvolumes!AI50)</f>
        <v/>
      </c>
      <c r="L46" s="235" t="str">
        <f>IF(SIMPLvolumes!AJ50=0,"",SIMPLvolumes!AJ50)</f>
        <v/>
      </c>
      <c r="M46" s="235" t="str">
        <f>IF(SIMPLvolumes!AK50=0,"",SIMPLvolumes!AK50)</f>
        <v/>
      </c>
      <c r="N46" s="235" t="str">
        <f>IF(SIMPLvolumes!AL50=0,"",SIMPLvolumes!AL50)</f>
        <v/>
      </c>
      <c r="O46" s="236">
        <f t="shared" si="12"/>
        <v>0</v>
      </c>
      <c r="P46" s="237">
        <f>O46*SIMPLvolumes!W50</f>
        <v>0</v>
      </c>
      <c r="Q46" s="237">
        <f>O46*SIMPLvolumes!T50</f>
        <v>0</v>
      </c>
      <c r="R46" s="208"/>
      <c r="S46" s="20"/>
      <c r="T46" s="20">
        <v>1.0</v>
      </c>
      <c r="U46" s="20" t="str">
        <f t="shared" si="11"/>
        <v/>
      </c>
      <c r="V46" s="212" t="str">
        <f t="shared" si="13"/>
        <v/>
      </c>
      <c r="W46" s="20"/>
      <c r="X46" s="20"/>
      <c r="Y46" s="20"/>
      <c r="Z46" s="20"/>
    </row>
    <row r="47" ht="22.5" customHeight="1">
      <c r="A47" s="233" t="str">
        <f>SIMPLvolumes!D51</f>
        <v>4D</v>
      </c>
      <c r="B47" s="234" t="str">
        <f>IF(SIMPLvolumes!Z51=0,"",SIMPLvolumes!Z51)</f>
        <v/>
      </c>
      <c r="C47" s="235" t="str">
        <f>IF(SIMPLvolumes!AA51=0,"",SIMPLvolumes!AA51)</f>
        <v/>
      </c>
      <c r="D47" s="235" t="str">
        <f>IF(SIMPLvolumes!AB51=0,"",SIMPLvolumes!AB51)</f>
        <v/>
      </c>
      <c r="E47" s="235" t="str">
        <f>IF(SIMPLvolumes!AC51=0,"",SIMPLvolumes!AC51)</f>
        <v/>
      </c>
      <c r="F47" s="235" t="str">
        <f>IF(SIMPLvolumes!AD51=0,"",SIMPLvolumes!AD51)</f>
        <v/>
      </c>
      <c r="G47" s="235" t="str">
        <f>IF(SIMPLvolumes!AE51=0,"",SIMPLvolumes!AE51)</f>
        <v/>
      </c>
      <c r="H47" s="235" t="str">
        <f>IF(SIMPLvolumes!AF51=0,"",SIMPLvolumes!AF51)</f>
        <v/>
      </c>
      <c r="I47" s="235" t="str">
        <f>IF(SIMPLvolumes!AG51=0,"",SIMPLvolumes!AG51)</f>
        <v/>
      </c>
      <c r="J47" s="235" t="str">
        <f>IF(SIMPLvolumes!AH51=0,"",SIMPLvolumes!AH51)</f>
        <v/>
      </c>
      <c r="K47" s="235" t="str">
        <f>IF(SIMPLvolumes!AI51=0,"",SIMPLvolumes!AI51)</f>
        <v/>
      </c>
      <c r="L47" s="235" t="str">
        <f>IF(SIMPLvolumes!AJ51=0,"",SIMPLvolumes!AJ51)</f>
        <v/>
      </c>
      <c r="M47" s="235" t="str">
        <f>IF(SIMPLvolumes!AK51=0,"",SIMPLvolumes!AK51)</f>
        <v/>
      </c>
      <c r="N47" s="235" t="str">
        <f>IF(SIMPLvolumes!AL51=0,"",SIMPLvolumes!AL51)</f>
        <v/>
      </c>
      <c r="O47" s="236">
        <f t="shared" si="12"/>
        <v>0</v>
      </c>
      <c r="P47" s="237">
        <f>O47*SIMPLvolumes!W51</f>
        <v>0</v>
      </c>
      <c r="Q47" s="237">
        <f>O47*SIMPLvolumes!T51</f>
        <v>0</v>
      </c>
      <c r="R47" s="208"/>
      <c r="S47" s="20"/>
      <c r="T47" s="20">
        <v>1.0</v>
      </c>
      <c r="U47" s="20" t="str">
        <f t="shared" si="11"/>
        <v/>
      </c>
      <c r="V47" s="212" t="str">
        <f t="shared" si="13"/>
        <v/>
      </c>
      <c r="W47" s="20"/>
      <c r="X47" s="20"/>
      <c r="Y47" s="20"/>
      <c r="Z47" s="20"/>
    </row>
    <row r="48" ht="22.5" customHeight="1">
      <c r="A48" s="233" t="str">
        <f>SIMPLvolumes!D52</f>
        <v>4E</v>
      </c>
      <c r="B48" s="234" t="str">
        <f>IF(SIMPLvolumes!Z52=0,"",SIMPLvolumes!Z52)</f>
        <v/>
      </c>
      <c r="C48" s="235" t="str">
        <f>IF(SIMPLvolumes!AA52=0,"",SIMPLvolumes!AA52)</f>
        <v/>
      </c>
      <c r="D48" s="235" t="str">
        <f>IF(SIMPLvolumes!AB52=0,"",SIMPLvolumes!AB52)</f>
        <v/>
      </c>
      <c r="E48" s="235" t="str">
        <f>IF(SIMPLvolumes!AC52=0,"",SIMPLvolumes!AC52)</f>
        <v/>
      </c>
      <c r="F48" s="235" t="str">
        <f>IF(SIMPLvolumes!AD52=0,"",SIMPLvolumes!AD52)</f>
        <v/>
      </c>
      <c r="G48" s="235" t="str">
        <f>IF(SIMPLvolumes!AE52=0,"",SIMPLvolumes!AE52)</f>
        <v/>
      </c>
      <c r="H48" s="235" t="str">
        <f>IF(SIMPLvolumes!AF52=0,"",SIMPLvolumes!AF52)</f>
        <v/>
      </c>
      <c r="I48" s="235" t="str">
        <f>IF(SIMPLvolumes!AG52=0,"",SIMPLvolumes!AG52)</f>
        <v/>
      </c>
      <c r="J48" s="235" t="str">
        <f>IF(SIMPLvolumes!AH52=0,"",SIMPLvolumes!AH52)</f>
        <v/>
      </c>
      <c r="K48" s="235" t="str">
        <f>IF(SIMPLvolumes!AI52=0,"",SIMPLvolumes!AI52)</f>
        <v/>
      </c>
      <c r="L48" s="235" t="str">
        <f>IF(SIMPLvolumes!AJ52=0,"",SIMPLvolumes!AJ52)</f>
        <v/>
      </c>
      <c r="M48" s="235" t="str">
        <f>IF(SIMPLvolumes!AK52=0,"",SIMPLvolumes!AK52)</f>
        <v/>
      </c>
      <c r="N48" s="235" t="str">
        <f>IF(SIMPLvolumes!AL52=0,"",SIMPLvolumes!AL52)</f>
        <v/>
      </c>
      <c r="O48" s="236">
        <f t="shared" si="12"/>
        <v>0</v>
      </c>
      <c r="P48" s="237">
        <f>O48*SIMPLvolumes!W52</f>
        <v>0</v>
      </c>
      <c r="Q48" s="237">
        <f>O48*SIMPLvolumes!T52</f>
        <v>0</v>
      </c>
      <c r="R48" s="208"/>
      <c r="S48" s="20"/>
      <c r="T48" s="20">
        <v>1.0</v>
      </c>
      <c r="U48" s="20" t="str">
        <f t="shared" si="11"/>
        <v/>
      </c>
      <c r="V48" s="212" t="str">
        <f t="shared" si="13"/>
        <v/>
      </c>
      <c r="W48" s="20"/>
      <c r="X48" s="20"/>
      <c r="Y48" s="20"/>
      <c r="Z48" s="20"/>
    </row>
    <row r="49" ht="22.5" customHeight="1">
      <c r="A49" s="233" t="str">
        <f>SIMPLvolumes!D53</f>
        <v>4F</v>
      </c>
      <c r="B49" s="234" t="str">
        <f>IF(SIMPLvolumes!Z53=0,"",SIMPLvolumes!Z53)</f>
        <v/>
      </c>
      <c r="C49" s="235" t="str">
        <f>IF(SIMPLvolumes!AA53=0,"",SIMPLvolumes!AA53)</f>
        <v/>
      </c>
      <c r="D49" s="235" t="str">
        <f>IF(SIMPLvolumes!AB53=0,"",SIMPLvolumes!AB53)</f>
        <v/>
      </c>
      <c r="E49" s="235" t="str">
        <f>IF(SIMPLvolumes!AC53=0,"",SIMPLvolumes!AC53)</f>
        <v/>
      </c>
      <c r="F49" s="235" t="str">
        <f>IF(SIMPLvolumes!AD53=0,"",SIMPLvolumes!AD53)</f>
        <v/>
      </c>
      <c r="G49" s="235" t="str">
        <f>IF(SIMPLvolumes!AE53=0,"",SIMPLvolumes!AE53)</f>
        <v/>
      </c>
      <c r="H49" s="235" t="str">
        <f>IF(SIMPLvolumes!AF53=0,"",SIMPLvolumes!AF53)</f>
        <v/>
      </c>
      <c r="I49" s="235" t="str">
        <f>IF(SIMPLvolumes!AG53=0,"",SIMPLvolumes!AG53)</f>
        <v/>
      </c>
      <c r="J49" s="235" t="str">
        <f>IF(SIMPLvolumes!AH53=0,"",SIMPLvolumes!AH53)</f>
        <v/>
      </c>
      <c r="K49" s="235" t="str">
        <f>IF(SIMPLvolumes!AI53=0,"",SIMPLvolumes!AI53)</f>
        <v/>
      </c>
      <c r="L49" s="235" t="str">
        <f>IF(SIMPLvolumes!AJ53=0,"",SIMPLvolumes!AJ53)</f>
        <v/>
      </c>
      <c r="M49" s="235" t="str">
        <f>IF(SIMPLvolumes!AK53=0,"",SIMPLvolumes!AK53)</f>
        <v/>
      </c>
      <c r="N49" s="235" t="str">
        <f>IF(SIMPLvolumes!AL53=0,"",SIMPLvolumes!AL53)</f>
        <v/>
      </c>
      <c r="O49" s="236">
        <f t="shared" si="12"/>
        <v>0</v>
      </c>
      <c r="P49" s="237">
        <f>O49*SIMPLvolumes!W53</f>
        <v>0</v>
      </c>
      <c r="Q49" s="237">
        <f>O49*SIMPLvolumes!T53</f>
        <v>0</v>
      </c>
      <c r="R49" s="208"/>
      <c r="S49" s="20"/>
      <c r="T49" s="20">
        <v>1.0</v>
      </c>
      <c r="U49" s="20" t="str">
        <f t="shared" si="11"/>
        <v/>
      </c>
      <c r="V49" s="212" t="str">
        <f t="shared" si="13"/>
        <v/>
      </c>
      <c r="W49" s="20"/>
      <c r="X49" s="20"/>
      <c r="Y49" s="20"/>
      <c r="Z49" s="20"/>
    </row>
    <row r="50" ht="22.5" customHeight="1">
      <c r="A50" s="233" t="str">
        <f>SIMPLvolumes!D54</f>
        <v>4G</v>
      </c>
      <c r="B50" s="234" t="str">
        <f>IF(SIMPLvolumes!Z54=0,"",SIMPLvolumes!Z54)</f>
        <v/>
      </c>
      <c r="C50" s="235" t="str">
        <f>IF(SIMPLvolumes!AA54=0,"",SIMPLvolumes!AA54)</f>
        <v/>
      </c>
      <c r="D50" s="235" t="str">
        <f>IF(SIMPLvolumes!AB54=0,"",SIMPLvolumes!AB54)</f>
        <v/>
      </c>
      <c r="E50" s="235" t="str">
        <f>IF(SIMPLvolumes!AC54=0,"",SIMPLvolumes!AC54)</f>
        <v/>
      </c>
      <c r="F50" s="235" t="str">
        <f>IF(SIMPLvolumes!AD54=0,"",SIMPLvolumes!AD54)</f>
        <v/>
      </c>
      <c r="G50" s="235" t="str">
        <f>IF(SIMPLvolumes!AE54=0,"",SIMPLvolumes!AE54)</f>
        <v/>
      </c>
      <c r="H50" s="235" t="str">
        <f>IF(SIMPLvolumes!AF54=0,"",SIMPLvolumes!AF54)</f>
        <v/>
      </c>
      <c r="I50" s="235" t="str">
        <f>IF(SIMPLvolumes!AG54=0,"",SIMPLvolumes!AG54)</f>
        <v/>
      </c>
      <c r="J50" s="235" t="str">
        <f>IF(SIMPLvolumes!AH54=0,"",SIMPLvolumes!AH54)</f>
        <v/>
      </c>
      <c r="K50" s="235" t="str">
        <f>IF(SIMPLvolumes!AI54=0,"",SIMPLvolumes!AI54)</f>
        <v/>
      </c>
      <c r="L50" s="235" t="str">
        <f>IF(SIMPLvolumes!AJ54=0,"",SIMPLvolumes!AJ54)</f>
        <v/>
      </c>
      <c r="M50" s="235" t="str">
        <f>IF(SIMPLvolumes!AK54=0,"",SIMPLvolumes!AK54)</f>
        <v/>
      </c>
      <c r="N50" s="235" t="str">
        <f>IF(SIMPLvolumes!AL54=0,"",SIMPLvolumes!AL54)</f>
        <v/>
      </c>
      <c r="O50" s="236">
        <f t="shared" si="12"/>
        <v>0</v>
      </c>
      <c r="P50" s="237">
        <f>O50*SIMPLvolumes!W54</f>
        <v>0</v>
      </c>
      <c r="Q50" s="237">
        <f>O50*SIMPLvolumes!T54</f>
        <v>0</v>
      </c>
      <c r="R50" s="208"/>
      <c r="S50" s="20"/>
      <c r="T50" s="20">
        <v>1.0</v>
      </c>
      <c r="U50" s="20" t="str">
        <f t="shared" si="11"/>
        <v/>
      </c>
      <c r="V50" s="212" t="str">
        <f>CONCATENATE(V53,U50)</f>
        <v>#REF!</v>
      </c>
      <c r="W50" s="20"/>
      <c r="X50" s="20"/>
      <c r="Y50" s="20"/>
      <c r="Z50" s="20"/>
    </row>
    <row r="51" ht="22.5" customHeight="1">
      <c r="A51" s="233" t="str">
        <f>SIMPLvolumes!D55</f>
        <v>4H</v>
      </c>
      <c r="B51" s="234" t="str">
        <f>IF(SIMPLvolumes!Z55=0,"",SIMPLvolumes!Z55)</f>
        <v/>
      </c>
      <c r="C51" s="235" t="str">
        <f>IF(SIMPLvolumes!AA55=0,"",SIMPLvolumes!AA55)</f>
        <v/>
      </c>
      <c r="D51" s="235" t="str">
        <f>IF(SIMPLvolumes!AB55=0,"",SIMPLvolumes!AB55)</f>
        <v/>
      </c>
      <c r="E51" s="235" t="str">
        <f>IF(SIMPLvolumes!AC55=0,"",SIMPLvolumes!AC55)</f>
        <v/>
      </c>
      <c r="F51" s="235" t="str">
        <f>IF(SIMPLvolumes!AD55=0,"",SIMPLvolumes!AD55)</f>
        <v/>
      </c>
      <c r="G51" s="235" t="str">
        <f>IF(SIMPLvolumes!AE55=0,"",SIMPLvolumes!AE55)</f>
        <v/>
      </c>
      <c r="H51" s="235" t="str">
        <f>IF(SIMPLvolumes!AF55=0,"",SIMPLvolumes!AF55)</f>
        <v/>
      </c>
      <c r="I51" s="235" t="str">
        <f>IF(SIMPLvolumes!AG55=0,"",SIMPLvolumes!AG55)</f>
        <v/>
      </c>
      <c r="J51" s="235" t="str">
        <f>IF(SIMPLvolumes!AH55=0,"",SIMPLvolumes!AH55)</f>
        <v/>
      </c>
      <c r="K51" s="235" t="str">
        <f>IF(SIMPLvolumes!AI55=0,"",SIMPLvolumes!AI55)</f>
        <v/>
      </c>
      <c r="L51" s="235" t="str">
        <f>IF(SIMPLvolumes!AJ55=0,"",SIMPLvolumes!AJ55)</f>
        <v/>
      </c>
      <c r="M51" s="235" t="str">
        <f>IF(SIMPLvolumes!AK55=0,"",SIMPLvolumes!AK55)</f>
        <v/>
      </c>
      <c r="N51" s="235" t="str">
        <f>IF(SIMPLvolumes!AL55=0,"",SIMPLvolumes!AL55)</f>
        <v/>
      </c>
      <c r="O51" s="236">
        <f t="shared" si="12"/>
        <v>0</v>
      </c>
      <c r="P51" s="237">
        <f>O51*SIMPLvolumes!W55</f>
        <v>0</v>
      </c>
      <c r="Q51" s="237">
        <f>O51*SIMPLvolumes!T55</f>
        <v>0</v>
      </c>
      <c r="R51" s="208"/>
      <c r="S51" s="20"/>
      <c r="T51" s="20">
        <v>1.0</v>
      </c>
      <c r="U51" s="20" t="str">
        <f t="shared" si="11"/>
        <v/>
      </c>
      <c r="V51" s="212" t="str">
        <f>CONCATENATE(V50,U51)</f>
        <v>#REF!</v>
      </c>
      <c r="W51" s="20"/>
      <c r="X51" s="20"/>
      <c r="Y51" s="20"/>
      <c r="Z51" s="20"/>
    </row>
    <row r="52" ht="22.5" customHeight="1">
      <c r="A52" s="233" t="str">
        <f>SIMPLvolumes!D56</f>
        <v>4I</v>
      </c>
      <c r="B52" s="234" t="str">
        <f>IF(SIMPLvolumes!Z56=0,"",SIMPLvolumes!Z56)</f>
        <v/>
      </c>
      <c r="C52" s="235" t="str">
        <f>IF(SIMPLvolumes!AA56=0,"",SIMPLvolumes!AA56)</f>
        <v/>
      </c>
      <c r="D52" s="235" t="str">
        <f>IF(SIMPLvolumes!AB56=0,"",SIMPLvolumes!AB56)</f>
        <v/>
      </c>
      <c r="E52" s="235" t="str">
        <f>IF(SIMPLvolumes!AC56=0,"",SIMPLvolumes!AC56)</f>
        <v/>
      </c>
      <c r="F52" s="235" t="str">
        <f>IF(SIMPLvolumes!AD56=0,"",SIMPLvolumes!AD56)</f>
        <v/>
      </c>
      <c r="G52" s="235" t="str">
        <f>IF(SIMPLvolumes!AE56=0,"",SIMPLvolumes!AE56)</f>
        <v/>
      </c>
      <c r="H52" s="235" t="str">
        <f>IF(SIMPLvolumes!AF56=0,"",SIMPLvolumes!AF56)</f>
        <v/>
      </c>
      <c r="I52" s="235" t="str">
        <f>IF(SIMPLvolumes!AG56=0,"",SIMPLvolumes!AG56)</f>
        <v/>
      </c>
      <c r="J52" s="235" t="str">
        <f>IF(SIMPLvolumes!AH56=0,"",SIMPLvolumes!AH56)</f>
        <v/>
      </c>
      <c r="K52" s="235" t="str">
        <f>IF(SIMPLvolumes!AI56=0,"",SIMPLvolumes!AI56)</f>
        <v/>
      </c>
      <c r="L52" s="235" t="str">
        <f>IF(SIMPLvolumes!AJ56=0,"",SIMPLvolumes!AJ56)</f>
        <v/>
      </c>
      <c r="M52" s="235" t="str">
        <f>IF(SIMPLvolumes!AK56=0,"",SIMPLvolumes!AK56)</f>
        <v/>
      </c>
      <c r="N52" s="235" t="str">
        <f>IF(SIMPLvolumes!AL56=0,"",SIMPLvolumes!AL56)</f>
        <v/>
      </c>
      <c r="O52" s="236">
        <f t="shared" si="12"/>
        <v>0</v>
      </c>
      <c r="P52" s="237">
        <f>O52*SIMPLvolumes!W56</f>
        <v>0</v>
      </c>
      <c r="Q52" s="237">
        <f>O52*SIMPLvolumes!T56</f>
        <v>0</v>
      </c>
      <c r="R52" s="208"/>
      <c r="S52" s="20"/>
      <c r="T52" s="20">
        <v>1.0</v>
      </c>
      <c r="U52" s="20" t="str">
        <f t="shared" si="11"/>
        <v/>
      </c>
      <c r="V52" s="212" t="str">
        <f>CONCATENATE(V49,U52)</f>
        <v/>
      </c>
      <c r="W52" s="20"/>
      <c r="X52" s="20"/>
      <c r="Y52" s="20"/>
      <c r="Z52" s="20"/>
    </row>
    <row r="53" ht="22.5" customHeight="1">
      <c r="A53" s="233" t="str">
        <f>SIMPLvolumes!D57</f>
        <v>4M</v>
      </c>
      <c r="B53" s="234" t="str">
        <f>IF(SIMPLvolumes!Z57=0,"",SIMPLvolumes!Z57)</f>
        <v/>
      </c>
      <c r="C53" s="235" t="str">
        <f>IF(SIMPLvolumes!AA57=0,"",SIMPLvolumes!AA57)</f>
        <v/>
      </c>
      <c r="D53" s="235" t="str">
        <f>IF(SIMPLvolumes!AB57=0,"",SIMPLvolumes!AB57)</f>
        <v/>
      </c>
      <c r="E53" s="235" t="str">
        <f>IF(SIMPLvolumes!AC57=0,"",SIMPLvolumes!AC57)</f>
        <v/>
      </c>
      <c r="F53" s="235" t="str">
        <f>IF(SIMPLvolumes!AD57=0,"",SIMPLvolumes!AD57)</f>
        <v/>
      </c>
      <c r="G53" s="235" t="str">
        <f>IF(SIMPLvolumes!AE57=0,"",SIMPLvolumes!AE57)</f>
        <v/>
      </c>
      <c r="H53" s="235" t="str">
        <f>IF(SIMPLvolumes!AF57=0,"",SIMPLvolumes!AF57)</f>
        <v/>
      </c>
      <c r="I53" s="235" t="str">
        <f>IF(SIMPLvolumes!AG57=0,"",SIMPLvolumes!AG57)</f>
        <v/>
      </c>
      <c r="J53" s="235" t="str">
        <f>IF(SIMPLvolumes!AH57=0,"",SIMPLvolumes!AH57)</f>
        <v/>
      </c>
      <c r="K53" s="235" t="str">
        <f>IF(SIMPLvolumes!AI57=0,"",SIMPLvolumes!AI57)</f>
        <v/>
      </c>
      <c r="L53" s="235" t="str">
        <f>IF(SIMPLvolumes!AJ57=0,"",SIMPLvolumes!AJ57)</f>
        <v/>
      </c>
      <c r="M53" s="235" t="str">
        <f>IF(SIMPLvolumes!AK57=0,"",SIMPLvolumes!AK57)</f>
        <v/>
      </c>
      <c r="N53" s="235" t="str">
        <f>IF(SIMPLvolumes!AL57=0,"",SIMPLvolumes!AL57)</f>
        <v/>
      </c>
      <c r="O53" s="236">
        <f t="shared" si="12"/>
        <v>0</v>
      </c>
      <c r="P53" s="237">
        <f>O53*SIMPLvolumes!W57</f>
        <v>0</v>
      </c>
      <c r="Q53" s="237">
        <f>O53*SIMPLvolumes!T57</f>
        <v>0</v>
      </c>
      <c r="R53" s="208"/>
      <c r="S53" s="20"/>
      <c r="T53" s="20">
        <v>1.0</v>
      </c>
      <c r="U53" s="20" t="str">
        <f t="shared" si="11"/>
        <v/>
      </c>
      <c r="V53" s="212" t="str">
        <f>CONCATENATE(#REF!,U53)</f>
        <v>#REF!</v>
      </c>
      <c r="W53" s="20"/>
      <c r="X53" s="20"/>
      <c r="Y53" s="20"/>
      <c r="Z53" s="20"/>
    </row>
    <row r="54" ht="22.5" customHeight="1">
      <c r="A54" s="233" t="str">
        <f>SIMPLvolumes!D58</f>
        <v>4N</v>
      </c>
      <c r="B54" s="234" t="str">
        <f>IF(SIMPLvolumes!Z58=0,"",SIMPLvolumes!Z58)</f>
        <v/>
      </c>
      <c r="C54" s="235" t="str">
        <f>IF(SIMPLvolumes!AA58=0,"",SIMPLvolumes!AA58)</f>
        <v/>
      </c>
      <c r="D54" s="235" t="str">
        <f>IF(SIMPLvolumes!AB58=0,"",SIMPLvolumes!AB58)</f>
        <v/>
      </c>
      <c r="E54" s="235" t="str">
        <f>IF(SIMPLvolumes!AC58=0,"",SIMPLvolumes!AC58)</f>
        <v/>
      </c>
      <c r="F54" s="235" t="str">
        <f>IF(SIMPLvolumes!AD58=0,"",SIMPLvolumes!AD58)</f>
        <v/>
      </c>
      <c r="G54" s="235" t="str">
        <f>IF(SIMPLvolumes!AE58=0,"",SIMPLvolumes!AE58)</f>
        <v/>
      </c>
      <c r="H54" s="235" t="str">
        <f>IF(SIMPLvolumes!AF58=0,"",SIMPLvolumes!AF58)</f>
        <v/>
      </c>
      <c r="I54" s="235" t="str">
        <f>IF(SIMPLvolumes!AG58=0,"",SIMPLvolumes!AG58)</f>
        <v/>
      </c>
      <c r="J54" s="235" t="str">
        <f>IF(SIMPLvolumes!AH58=0,"",SIMPLvolumes!AH58)</f>
        <v/>
      </c>
      <c r="K54" s="235" t="str">
        <f>IF(SIMPLvolumes!AI58=0,"",SIMPLvolumes!AI58)</f>
        <v/>
      </c>
      <c r="L54" s="235" t="str">
        <f>IF(SIMPLvolumes!AJ58=0,"",SIMPLvolumes!AJ58)</f>
        <v/>
      </c>
      <c r="M54" s="235" t="str">
        <f>IF(SIMPLvolumes!AK58=0,"",SIMPLvolumes!AK58)</f>
        <v/>
      </c>
      <c r="N54" s="235" t="str">
        <f>IF(SIMPLvolumes!AL58=0,"",SIMPLvolumes!AL58)</f>
        <v/>
      </c>
      <c r="O54" s="236">
        <f t="shared" si="12"/>
        <v>0</v>
      </c>
      <c r="P54" s="237">
        <f>O54*SIMPLvolumes!W58</f>
        <v>0</v>
      </c>
      <c r="Q54" s="237">
        <f>O54*SIMPLvolumes!T58</f>
        <v>0</v>
      </c>
      <c r="R54" s="208"/>
      <c r="S54" s="20"/>
      <c r="T54" s="20">
        <v>1.0</v>
      </c>
      <c r="U54" s="20" t="str">
        <f t="shared" si="11"/>
        <v/>
      </c>
      <c r="V54" s="212" t="str">
        <f>CONCATENATE(V51,U54)</f>
        <v>#REF!</v>
      </c>
      <c r="W54" s="20"/>
      <c r="X54" s="20"/>
      <c r="Y54" s="20"/>
      <c r="Z54" s="20"/>
    </row>
    <row r="55" ht="22.5" customHeight="1">
      <c r="A55" s="233" t="str">
        <f>SIMPLvolumes!D47</f>
        <v>4O</v>
      </c>
      <c r="B55" s="234" t="str">
        <f>IF(SIMPLvolumes!Z47=0,"",SIMPLvolumes!Z47)</f>
        <v/>
      </c>
      <c r="C55" s="235" t="str">
        <f>IF(SIMPLvolumes!AA47=0,"",SIMPLvolumes!AA47)</f>
        <v/>
      </c>
      <c r="D55" s="235" t="str">
        <f>IF(SIMPLvolumes!AB47=0,"",SIMPLvolumes!AB47)</f>
        <v/>
      </c>
      <c r="E55" s="235" t="str">
        <f>IF(SIMPLvolumes!AC47=0,"",SIMPLvolumes!AC47)</f>
        <v/>
      </c>
      <c r="F55" s="235" t="str">
        <f>IF(SIMPLvolumes!AD47=0,"",SIMPLvolumes!AD47)</f>
        <v/>
      </c>
      <c r="G55" s="235" t="str">
        <f>IF(SIMPLvolumes!AE47=0,"",SIMPLvolumes!AE47)</f>
        <v/>
      </c>
      <c r="H55" s="235" t="str">
        <f>IF(SIMPLvolumes!AF47=0,"",SIMPLvolumes!AF47)</f>
        <v/>
      </c>
      <c r="I55" s="235" t="str">
        <f>IF(SIMPLvolumes!AG47=0,"",SIMPLvolumes!AG47)</f>
        <v/>
      </c>
      <c r="J55" s="235" t="str">
        <f>IF(SIMPLvolumes!AH47=0,"",SIMPLvolumes!AH47)</f>
        <v/>
      </c>
      <c r="K55" s="235" t="str">
        <f>IF(SIMPLvolumes!AI47=0,"",SIMPLvolumes!AI47)</f>
        <v/>
      </c>
      <c r="L55" s="235" t="str">
        <f>IF(SIMPLvolumes!AJ47=0,"",SIMPLvolumes!AJ47)</f>
        <v/>
      </c>
      <c r="M55" s="235" t="str">
        <f>IF(SIMPLvolumes!AK47=0,"",SIMPLvolumes!AK47)</f>
        <v/>
      </c>
      <c r="N55" s="235" t="str">
        <f>IF(SIMPLvolumes!AL47=0,"",SIMPLvolumes!AL47)</f>
        <v/>
      </c>
      <c r="O55" s="236">
        <f t="shared" si="12"/>
        <v>0</v>
      </c>
      <c r="P55" s="237">
        <f>O55*SIMPLvolumes!W47</f>
        <v>0</v>
      </c>
      <c r="Q55" s="237">
        <f>O55*SIMPLvolumes!T47</f>
        <v>0</v>
      </c>
      <c r="R55" s="208"/>
      <c r="S55" s="20"/>
      <c r="T55" s="20"/>
      <c r="U55" s="20"/>
      <c r="V55" s="212"/>
      <c r="W55" s="20"/>
      <c r="X55" s="20"/>
      <c r="Y55" s="20"/>
      <c r="Z55" s="20"/>
    </row>
    <row r="56" ht="22.5" customHeight="1">
      <c r="A56" s="233"/>
      <c r="B56" s="234" t="str">
        <f>IF(SIMPLvolumes!Z59=0,"",SIMPLvolumes!Z59)</f>
        <v/>
      </c>
      <c r="C56" s="235" t="str">
        <f>IF(SIMPLvolumes!AA59=0,"",SIMPLvolumes!AA59)</f>
        <v/>
      </c>
      <c r="D56" s="235" t="str">
        <f>IF(SIMPLvolumes!AB59=0,"",SIMPLvolumes!AB59)</f>
        <v/>
      </c>
      <c r="E56" s="235" t="str">
        <f>IF(SIMPLvolumes!AC59=0,"",SIMPLvolumes!AC59)</f>
        <v/>
      </c>
      <c r="F56" s="235" t="str">
        <f>IF(SIMPLvolumes!AD59=0,"",SIMPLvolumes!AD59)</f>
        <v/>
      </c>
      <c r="G56" s="235" t="str">
        <f>IF(SIMPLvolumes!AE59=0,"",SIMPLvolumes!AE59)</f>
        <v/>
      </c>
      <c r="H56" s="235" t="str">
        <f>IF(SIMPLvolumes!AF59=0,"",SIMPLvolumes!AF59)</f>
        <v/>
      </c>
      <c r="I56" s="235" t="str">
        <f>IF(SIMPLvolumes!AG59=0,"",SIMPLvolumes!AG59)</f>
        <v/>
      </c>
      <c r="J56" s="235" t="str">
        <f>IF(SIMPLvolumes!AH59=0,"",SIMPLvolumes!AH59)</f>
        <v/>
      </c>
      <c r="K56" s="235" t="str">
        <f>IF(SIMPLvolumes!AI59=0,"",SIMPLvolumes!AI59)</f>
        <v/>
      </c>
      <c r="L56" s="235" t="str">
        <f>IF(SIMPLvolumes!AJ59=0,"",SIMPLvolumes!AJ59)</f>
        <v/>
      </c>
      <c r="M56" s="235" t="str">
        <f>IF(SIMPLvolumes!AK59=0,"",SIMPLvolumes!AK59)</f>
        <v/>
      </c>
      <c r="N56" s="235" t="str">
        <f>IF(SIMPLvolumes!AL59=0,"",SIMPLvolumes!AL59)</f>
        <v/>
      </c>
      <c r="O56" s="236"/>
      <c r="P56" s="237"/>
      <c r="Q56" s="237"/>
      <c r="R56" s="208"/>
      <c r="S56" s="20"/>
      <c r="T56" s="20"/>
      <c r="U56" s="20" t="str">
        <f t="shared" ref="U56:U65" si="14">IF(T56=1,REPT(""""&amp;A56&amp;".dwg""",O56),"")</f>
        <v/>
      </c>
      <c r="V56" s="212" t="str">
        <f>CONCATENATE(V54,U56)</f>
        <v>#REF!</v>
      </c>
      <c r="W56" s="20"/>
      <c r="X56" s="20"/>
      <c r="Y56" s="20"/>
      <c r="Z56" s="20"/>
    </row>
    <row r="57" ht="22.5" customHeight="1">
      <c r="A57" s="233" t="str">
        <f>SIMPLvolumes!D66</f>
        <v>5A</v>
      </c>
      <c r="B57" s="234" t="str">
        <f>IF(SIMPLvolumes!Z66=0,"",SIMPLvolumes!Z66)</f>
        <v/>
      </c>
      <c r="C57" s="235" t="str">
        <f>IF(SIMPLvolumes!AA66=0,"",SIMPLvolumes!AA66)</f>
        <v/>
      </c>
      <c r="D57" s="235" t="str">
        <f>IF(SIMPLvolumes!AB66=0,"",SIMPLvolumes!AB66)</f>
        <v/>
      </c>
      <c r="E57" s="235" t="str">
        <f>IF(SIMPLvolumes!AC66=0,"",SIMPLvolumes!AC66)</f>
        <v/>
      </c>
      <c r="F57" s="235" t="str">
        <f>IF(SIMPLvolumes!AD66=0,"",SIMPLvolumes!AD66)</f>
        <v/>
      </c>
      <c r="G57" s="235" t="str">
        <f>IF(SIMPLvolumes!AE66=0,"",SIMPLvolumes!AE66)</f>
        <v/>
      </c>
      <c r="H57" s="235" t="str">
        <f>IF(SIMPLvolumes!AF66=0,"",SIMPLvolumes!AF66)</f>
        <v/>
      </c>
      <c r="I57" s="235" t="str">
        <f>IF(SIMPLvolumes!AG66=0,"",SIMPLvolumes!AG66)</f>
        <v/>
      </c>
      <c r="J57" s="235" t="str">
        <f>IF(SIMPLvolumes!AH66=0,"",SIMPLvolumes!AH66)</f>
        <v/>
      </c>
      <c r="K57" s="235" t="str">
        <f>IF(SIMPLvolumes!AI66=0,"",SIMPLvolumes!AI66)</f>
        <v/>
      </c>
      <c r="L57" s="235" t="str">
        <f>IF(SIMPLvolumes!AJ66=0,"",SIMPLvolumes!AJ66)</f>
        <v/>
      </c>
      <c r="M57" s="235" t="str">
        <f>IF(SIMPLvolumes!AK66=0,"",SIMPLvolumes!AK66)</f>
        <v/>
      </c>
      <c r="N57" s="235" t="str">
        <f>IF(SIMPLvolumes!AL66=0,"",SIMPLvolumes!AL66)</f>
        <v/>
      </c>
      <c r="O57" s="236">
        <f t="shared" ref="O57:O71" si="15">SUM(A57:N57)</f>
        <v>0</v>
      </c>
      <c r="P57" s="237">
        <f>O57*SIMPLvolumes!W66</f>
        <v>0</v>
      </c>
      <c r="Q57" s="237">
        <f>O57*SIMPLvolumes!T66</f>
        <v>0</v>
      </c>
      <c r="R57" s="208"/>
      <c r="S57" s="20"/>
      <c r="T57" s="20">
        <v>1.0</v>
      </c>
      <c r="U57" s="20" t="str">
        <f t="shared" si="14"/>
        <v/>
      </c>
      <c r="V57" s="212" t="str">
        <f t="shared" ref="V57:V65" si="16">CONCATENATE(V56,U57)</f>
        <v>#REF!</v>
      </c>
      <c r="W57" s="20"/>
      <c r="X57" s="20"/>
      <c r="Y57" s="20"/>
      <c r="Z57" s="20"/>
    </row>
    <row r="58" ht="22.5" customHeight="1">
      <c r="A58" s="233" t="str">
        <f>SIMPLvolumes!D67</f>
        <v>5B</v>
      </c>
      <c r="B58" s="234" t="str">
        <f>IF(SIMPLvolumes!Z67=0,"",SIMPLvolumes!Z67)</f>
        <v/>
      </c>
      <c r="C58" s="235" t="str">
        <f>IF(SIMPLvolumes!AA67=0,"",SIMPLvolumes!AA67)</f>
        <v/>
      </c>
      <c r="D58" s="235" t="str">
        <f>IF(SIMPLvolumes!AB67=0,"",SIMPLvolumes!AB67)</f>
        <v/>
      </c>
      <c r="E58" s="235" t="str">
        <f>IF(SIMPLvolumes!AC67=0,"",SIMPLvolumes!AC67)</f>
        <v/>
      </c>
      <c r="F58" s="235" t="str">
        <f>IF(SIMPLvolumes!AD67=0,"",SIMPLvolumes!AD67)</f>
        <v/>
      </c>
      <c r="G58" s="235" t="str">
        <f>IF(SIMPLvolumes!AE67=0,"",SIMPLvolumes!AE67)</f>
        <v/>
      </c>
      <c r="H58" s="235" t="str">
        <f>IF(SIMPLvolumes!AF67=0,"",SIMPLvolumes!AF67)</f>
        <v/>
      </c>
      <c r="I58" s="235" t="str">
        <f>IF(SIMPLvolumes!AG67=0,"",SIMPLvolumes!AG67)</f>
        <v/>
      </c>
      <c r="J58" s="235" t="str">
        <f>IF(SIMPLvolumes!AH67=0,"",SIMPLvolumes!AH67)</f>
        <v/>
      </c>
      <c r="K58" s="235" t="str">
        <f>IF(SIMPLvolumes!AI67=0,"",SIMPLvolumes!AI67)</f>
        <v/>
      </c>
      <c r="L58" s="235" t="str">
        <f>IF(SIMPLvolumes!AJ67=0,"",SIMPLvolumes!AJ67)</f>
        <v/>
      </c>
      <c r="M58" s="235" t="str">
        <f>IF(SIMPLvolumes!AK67=0,"",SIMPLvolumes!AK67)</f>
        <v/>
      </c>
      <c r="N58" s="235" t="str">
        <f>IF(SIMPLvolumes!AL67=0,"",SIMPLvolumes!AL67)</f>
        <v/>
      </c>
      <c r="O58" s="236">
        <f t="shared" si="15"/>
        <v>0</v>
      </c>
      <c r="P58" s="237">
        <f>O58*SIMPLvolumes!W67</f>
        <v>0</v>
      </c>
      <c r="Q58" s="237">
        <f>O58*SIMPLvolumes!T67</f>
        <v>0</v>
      </c>
      <c r="R58" s="208"/>
      <c r="S58" s="20"/>
      <c r="T58" s="20">
        <v>1.0</v>
      </c>
      <c r="U58" s="20" t="str">
        <f t="shared" si="14"/>
        <v/>
      </c>
      <c r="V58" s="212" t="str">
        <f t="shared" si="16"/>
        <v>#REF!</v>
      </c>
      <c r="W58" s="20"/>
      <c r="X58" s="20"/>
      <c r="Y58" s="20"/>
      <c r="Z58" s="20"/>
    </row>
    <row r="59" ht="22.5" customHeight="1">
      <c r="A59" s="233" t="str">
        <f>SIMPLvolumes!D68</f>
        <v>5C</v>
      </c>
      <c r="B59" s="234" t="str">
        <f>IF(SIMPLvolumes!Z68=0,"",SIMPLvolumes!Z68)</f>
        <v/>
      </c>
      <c r="C59" s="235" t="str">
        <f>IF(SIMPLvolumes!AA68=0,"",SIMPLvolumes!AA68)</f>
        <v/>
      </c>
      <c r="D59" s="235" t="str">
        <f>IF(SIMPLvolumes!AB68=0,"",SIMPLvolumes!AB68)</f>
        <v/>
      </c>
      <c r="E59" s="235" t="str">
        <f>IF(SIMPLvolumes!AC68=0,"",SIMPLvolumes!AC68)</f>
        <v/>
      </c>
      <c r="F59" s="235" t="str">
        <f>IF(SIMPLvolumes!AD68=0,"",SIMPLvolumes!AD68)</f>
        <v/>
      </c>
      <c r="G59" s="235" t="str">
        <f>IF(SIMPLvolumes!AE68=0,"",SIMPLvolumes!AE68)</f>
        <v/>
      </c>
      <c r="H59" s="235" t="str">
        <f>IF(SIMPLvolumes!AF68=0,"",SIMPLvolumes!AF68)</f>
        <v/>
      </c>
      <c r="I59" s="235" t="str">
        <f>IF(SIMPLvolumes!AG68=0,"",SIMPLvolumes!AG68)</f>
        <v/>
      </c>
      <c r="J59" s="235" t="str">
        <f>IF(SIMPLvolumes!AH68=0,"",SIMPLvolumes!AH68)</f>
        <v/>
      </c>
      <c r="K59" s="235" t="str">
        <f>IF(SIMPLvolumes!AI68=0,"",SIMPLvolumes!AI68)</f>
        <v/>
      </c>
      <c r="L59" s="235" t="str">
        <f>IF(SIMPLvolumes!AJ68=0,"",SIMPLvolumes!AJ68)</f>
        <v/>
      </c>
      <c r="M59" s="235" t="str">
        <f>IF(SIMPLvolumes!AK68=0,"",SIMPLvolumes!AK68)</f>
        <v/>
      </c>
      <c r="N59" s="235" t="str">
        <f>IF(SIMPLvolumes!AL68=0,"",SIMPLvolumes!AL68)</f>
        <v/>
      </c>
      <c r="O59" s="236">
        <f t="shared" si="15"/>
        <v>0</v>
      </c>
      <c r="P59" s="237">
        <f>O59*SIMPLvolumes!W68</f>
        <v>0</v>
      </c>
      <c r="Q59" s="237">
        <f>O59*SIMPLvolumes!T68</f>
        <v>0</v>
      </c>
      <c r="R59" s="208"/>
      <c r="S59" s="20"/>
      <c r="T59" s="20">
        <v>1.0</v>
      </c>
      <c r="U59" s="20" t="str">
        <f t="shared" si="14"/>
        <v/>
      </c>
      <c r="V59" s="212" t="str">
        <f t="shared" si="16"/>
        <v>#REF!</v>
      </c>
      <c r="W59" s="20"/>
      <c r="X59" s="20"/>
      <c r="Y59" s="20"/>
      <c r="Z59" s="20"/>
    </row>
    <row r="60" ht="22.5" customHeight="1">
      <c r="A60" s="233" t="str">
        <f>SIMPLvolumes!D69</f>
        <v>5D</v>
      </c>
      <c r="B60" s="234" t="str">
        <f>IF(SIMPLvolumes!Z69=0,"",SIMPLvolumes!Z69)</f>
        <v/>
      </c>
      <c r="C60" s="235" t="str">
        <f>IF(SIMPLvolumes!AA69=0,"",SIMPLvolumes!AA69)</f>
        <v/>
      </c>
      <c r="D60" s="235" t="str">
        <f>IF(SIMPLvolumes!AB69=0,"",SIMPLvolumes!AB69)</f>
        <v/>
      </c>
      <c r="E60" s="235" t="str">
        <f>IF(SIMPLvolumes!AC69=0,"",SIMPLvolumes!AC69)</f>
        <v/>
      </c>
      <c r="F60" s="235" t="str">
        <f>IF(SIMPLvolumes!AD69=0,"",SIMPLvolumes!AD69)</f>
        <v/>
      </c>
      <c r="G60" s="235" t="str">
        <f>IF(SIMPLvolumes!AE69=0,"",SIMPLvolumes!AE69)</f>
        <v/>
      </c>
      <c r="H60" s="235" t="str">
        <f>IF(SIMPLvolumes!AF69=0,"",SIMPLvolumes!AF69)</f>
        <v/>
      </c>
      <c r="I60" s="235" t="str">
        <f>IF(SIMPLvolumes!AG69=0,"",SIMPLvolumes!AG69)</f>
        <v/>
      </c>
      <c r="J60" s="235" t="str">
        <f>IF(SIMPLvolumes!AH69=0,"",SIMPLvolumes!AH69)</f>
        <v/>
      </c>
      <c r="K60" s="235" t="str">
        <f>IF(SIMPLvolumes!AI69=0,"",SIMPLvolumes!AI69)</f>
        <v/>
      </c>
      <c r="L60" s="235" t="str">
        <f>IF(SIMPLvolumes!AJ69=0,"",SIMPLvolumes!AJ69)</f>
        <v/>
      </c>
      <c r="M60" s="235" t="str">
        <f>IF(SIMPLvolumes!AK69=0,"",SIMPLvolumes!AK69)</f>
        <v/>
      </c>
      <c r="N60" s="235" t="str">
        <f>IF(SIMPLvolumes!AL69=0,"",SIMPLvolumes!AL69)</f>
        <v/>
      </c>
      <c r="O60" s="236">
        <f t="shared" si="15"/>
        <v>0</v>
      </c>
      <c r="P60" s="237">
        <f>O60*SIMPLvolumes!W69</f>
        <v>0</v>
      </c>
      <c r="Q60" s="237">
        <f>O60*SIMPLvolumes!T69</f>
        <v>0</v>
      </c>
      <c r="R60" s="208"/>
      <c r="S60" s="20"/>
      <c r="T60" s="20">
        <v>1.0</v>
      </c>
      <c r="U60" s="20" t="str">
        <f t="shared" si="14"/>
        <v/>
      </c>
      <c r="V60" s="212" t="str">
        <f t="shared" si="16"/>
        <v>#REF!</v>
      </c>
      <c r="W60" s="20"/>
      <c r="X60" s="20"/>
      <c r="Y60" s="20"/>
      <c r="Z60" s="20"/>
    </row>
    <row r="61" ht="22.5" customHeight="1">
      <c r="A61" s="233" t="str">
        <f>SIMPLvolumes!D70</f>
        <v>5E</v>
      </c>
      <c r="B61" s="234" t="str">
        <f>IF(SIMPLvolumes!Z70=0,"",SIMPLvolumes!Z70)</f>
        <v/>
      </c>
      <c r="C61" s="235" t="str">
        <f>IF(SIMPLvolumes!AA70=0,"",SIMPLvolumes!AA70)</f>
        <v/>
      </c>
      <c r="D61" s="235" t="str">
        <f>IF(SIMPLvolumes!AB70=0,"",SIMPLvolumes!AB70)</f>
        <v/>
      </c>
      <c r="E61" s="235" t="str">
        <f>IF(SIMPLvolumes!AC70=0,"",SIMPLvolumes!AC70)</f>
        <v/>
      </c>
      <c r="F61" s="235" t="str">
        <f>IF(SIMPLvolumes!AD70=0,"",SIMPLvolumes!AD70)</f>
        <v/>
      </c>
      <c r="G61" s="235" t="str">
        <f>IF(SIMPLvolumes!AE70=0,"",SIMPLvolumes!AE70)</f>
        <v/>
      </c>
      <c r="H61" s="235" t="str">
        <f>IF(SIMPLvolumes!AF70=0,"",SIMPLvolumes!AF70)</f>
        <v/>
      </c>
      <c r="I61" s="235" t="str">
        <f>IF(SIMPLvolumes!AG70=0,"",SIMPLvolumes!AG70)</f>
        <v/>
      </c>
      <c r="J61" s="235" t="str">
        <f>IF(SIMPLvolumes!AH70=0,"",SIMPLvolumes!AH70)</f>
        <v/>
      </c>
      <c r="K61" s="235" t="str">
        <f>IF(SIMPLvolumes!AI70=0,"",SIMPLvolumes!AI70)</f>
        <v/>
      </c>
      <c r="L61" s="235" t="str">
        <f>IF(SIMPLvolumes!AJ70=0,"",SIMPLvolumes!AJ70)</f>
        <v/>
      </c>
      <c r="M61" s="235" t="str">
        <f>IF(SIMPLvolumes!AK70=0,"",SIMPLvolumes!AK70)</f>
        <v/>
      </c>
      <c r="N61" s="235" t="str">
        <f>IF(SIMPLvolumes!AL70=0,"",SIMPLvolumes!AL70)</f>
        <v/>
      </c>
      <c r="O61" s="236">
        <f t="shared" si="15"/>
        <v>0</v>
      </c>
      <c r="P61" s="237">
        <f>O61*SIMPLvolumes!W70</f>
        <v>0</v>
      </c>
      <c r="Q61" s="237">
        <f>O61*SIMPLvolumes!T70</f>
        <v>0</v>
      </c>
      <c r="R61" s="208"/>
      <c r="S61" s="20"/>
      <c r="T61" s="20">
        <v>1.0</v>
      </c>
      <c r="U61" s="20" t="str">
        <f t="shared" si="14"/>
        <v/>
      </c>
      <c r="V61" s="212" t="str">
        <f t="shared" si="16"/>
        <v>#REF!</v>
      </c>
      <c r="W61" s="20"/>
      <c r="X61" s="20"/>
      <c r="Y61" s="20"/>
      <c r="Z61" s="20"/>
    </row>
    <row r="62" ht="22.5" customHeight="1">
      <c r="A62" s="233" t="str">
        <f>SIMPLvolumes!D71</f>
        <v>5F</v>
      </c>
      <c r="B62" s="234" t="str">
        <f>IF(SIMPLvolumes!Z71=0,"",SIMPLvolumes!Z71)</f>
        <v/>
      </c>
      <c r="C62" s="235" t="str">
        <f>IF(SIMPLvolumes!AA71=0,"",SIMPLvolumes!AA71)</f>
        <v/>
      </c>
      <c r="D62" s="235" t="str">
        <f>IF(SIMPLvolumes!AB71=0,"",SIMPLvolumes!AB71)</f>
        <v/>
      </c>
      <c r="E62" s="235" t="str">
        <f>IF(SIMPLvolumes!AC71=0,"",SIMPLvolumes!AC71)</f>
        <v/>
      </c>
      <c r="F62" s="235" t="str">
        <f>IF(SIMPLvolumes!AD71=0,"",SIMPLvolumes!AD71)</f>
        <v/>
      </c>
      <c r="G62" s="235" t="str">
        <f>IF(SIMPLvolumes!AE71=0,"",SIMPLvolumes!AE71)</f>
        <v/>
      </c>
      <c r="H62" s="235" t="str">
        <f>IF(SIMPLvolumes!AF71=0,"",SIMPLvolumes!AF71)</f>
        <v/>
      </c>
      <c r="I62" s="235" t="str">
        <f>IF(SIMPLvolumes!AG71=0,"",SIMPLvolumes!AG71)</f>
        <v/>
      </c>
      <c r="J62" s="235" t="str">
        <f>IF(SIMPLvolumes!AH71=0,"",SIMPLvolumes!AH71)</f>
        <v/>
      </c>
      <c r="K62" s="235" t="str">
        <f>IF(SIMPLvolumes!AI71=0,"",SIMPLvolumes!AI71)</f>
        <v/>
      </c>
      <c r="L62" s="235" t="str">
        <f>IF(SIMPLvolumes!AJ71=0,"",SIMPLvolumes!AJ71)</f>
        <v/>
      </c>
      <c r="M62" s="235" t="str">
        <f>IF(SIMPLvolumes!AK71=0,"",SIMPLvolumes!AK71)</f>
        <v/>
      </c>
      <c r="N62" s="235" t="str">
        <f>IF(SIMPLvolumes!AL71=0,"",SIMPLvolumes!AL71)</f>
        <v/>
      </c>
      <c r="O62" s="236">
        <f t="shared" si="15"/>
        <v>0</v>
      </c>
      <c r="P62" s="237">
        <f>O62*SIMPLvolumes!W71</f>
        <v>0</v>
      </c>
      <c r="Q62" s="237">
        <f>O62*SIMPLvolumes!T71</f>
        <v>0</v>
      </c>
      <c r="R62" s="208"/>
      <c r="S62" s="20"/>
      <c r="T62" s="20">
        <v>1.0</v>
      </c>
      <c r="U62" s="20" t="str">
        <f t="shared" si="14"/>
        <v/>
      </c>
      <c r="V62" s="212" t="str">
        <f t="shared" si="16"/>
        <v>#REF!</v>
      </c>
      <c r="W62" s="20"/>
      <c r="X62" s="20"/>
      <c r="Y62" s="20"/>
      <c r="Z62" s="20"/>
    </row>
    <row r="63" ht="22.5" customHeight="1">
      <c r="A63" s="233" t="str">
        <f>SIMPLvolumes!D72</f>
        <v>5G</v>
      </c>
      <c r="B63" s="234" t="str">
        <f>IF(SIMPLvolumes!Z72=0,"",SIMPLvolumes!Z72)</f>
        <v/>
      </c>
      <c r="C63" s="235" t="str">
        <f>IF(SIMPLvolumes!AA72=0,"",SIMPLvolumes!AA72)</f>
        <v/>
      </c>
      <c r="D63" s="235" t="str">
        <f>IF(SIMPLvolumes!AB72=0,"",SIMPLvolumes!AB72)</f>
        <v/>
      </c>
      <c r="E63" s="235" t="str">
        <f>IF(SIMPLvolumes!AC72=0,"",SIMPLvolumes!AC72)</f>
        <v/>
      </c>
      <c r="F63" s="235" t="str">
        <f>IF(SIMPLvolumes!AD72=0,"",SIMPLvolumes!AD72)</f>
        <v/>
      </c>
      <c r="G63" s="235" t="str">
        <f>IF(SIMPLvolumes!AE72=0,"",SIMPLvolumes!AE72)</f>
        <v/>
      </c>
      <c r="H63" s="235" t="str">
        <f>IF(SIMPLvolumes!AF72=0,"",SIMPLvolumes!AF72)</f>
        <v/>
      </c>
      <c r="I63" s="235" t="str">
        <f>IF(SIMPLvolumes!AG72=0,"",SIMPLvolumes!AG72)</f>
        <v/>
      </c>
      <c r="J63" s="235" t="str">
        <f>IF(SIMPLvolumes!AH72=0,"",SIMPLvolumes!AH72)</f>
        <v/>
      </c>
      <c r="K63" s="235" t="str">
        <f>IF(SIMPLvolumes!AI72=0,"",SIMPLvolumes!AI72)</f>
        <v/>
      </c>
      <c r="L63" s="235" t="str">
        <f>IF(SIMPLvolumes!AJ72=0,"",SIMPLvolumes!AJ72)</f>
        <v/>
      </c>
      <c r="M63" s="235" t="str">
        <f>IF(SIMPLvolumes!AK72=0,"",SIMPLvolumes!AK72)</f>
        <v/>
      </c>
      <c r="N63" s="235" t="str">
        <f>IF(SIMPLvolumes!AL72=0,"",SIMPLvolumes!AL72)</f>
        <v/>
      </c>
      <c r="O63" s="236">
        <f t="shared" si="15"/>
        <v>0</v>
      </c>
      <c r="P63" s="237">
        <f>O63*SIMPLvolumes!W72</f>
        <v>0</v>
      </c>
      <c r="Q63" s="237">
        <f>O63*SIMPLvolumes!T72</f>
        <v>0</v>
      </c>
      <c r="R63" s="208"/>
      <c r="S63" s="20"/>
      <c r="T63" s="20">
        <v>1.0</v>
      </c>
      <c r="U63" s="20" t="str">
        <f t="shared" si="14"/>
        <v/>
      </c>
      <c r="V63" s="212" t="str">
        <f t="shared" si="16"/>
        <v>#REF!</v>
      </c>
      <c r="W63" s="20"/>
      <c r="X63" s="20"/>
      <c r="Y63" s="20"/>
      <c r="Z63" s="20"/>
    </row>
    <row r="64" ht="22.5" customHeight="1">
      <c r="A64" s="233" t="str">
        <f>SIMPLvolumes!D73</f>
        <v>5H</v>
      </c>
      <c r="B64" s="234" t="str">
        <f>IF(SIMPLvolumes!Z73=0,"",SIMPLvolumes!Z73)</f>
        <v/>
      </c>
      <c r="C64" s="235" t="str">
        <f>IF(SIMPLvolumes!AA73=0,"",SIMPLvolumes!AA73)</f>
        <v/>
      </c>
      <c r="D64" s="235" t="str">
        <f>IF(SIMPLvolumes!AB73=0,"",SIMPLvolumes!AB73)</f>
        <v/>
      </c>
      <c r="E64" s="235" t="str">
        <f>IF(SIMPLvolumes!AC73=0,"",SIMPLvolumes!AC73)</f>
        <v/>
      </c>
      <c r="F64" s="235" t="str">
        <f>IF(SIMPLvolumes!AD73=0,"",SIMPLvolumes!AD73)</f>
        <v/>
      </c>
      <c r="G64" s="235" t="str">
        <f>IF(SIMPLvolumes!AE73=0,"",SIMPLvolumes!AE73)</f>
        <v/>
      </c>
      <c r="H64" s="235" t="str">
        <f>IF(SIMPLvolumes!AF73=0,"",SIMPLvolumes!AF73)</f>
        <v/>
      </c>
      <c r="I64" s="235" t="str">
        <f>IF(SIMPLvolumes!AG73=0,"",SIMPLvolumes!AG73)</f>
        <v/>
      </c>
      <c r="J64" s="235" t="str">
        <f>IF(SIMPLvolumes!AH73=0,"",SIMPLvolumes!AH73)</f>
        <v/>
      </c>
      <c r="K64" s="235" t="str">
        <f>IF(SIMPLvolumes!AI73=0,"",SIMPLvolumes!AI73)</f>
        <v/>
      </c>
      <c r="L64" s="235" t="str">
        <f>IF(SIMPLvolumes!AJ73=0,"",SIMPLvolumes!AJ73)</f>
        <v/>
      </c>
      <c r="M64" s="235" t="str">
        <f>IF(SIMPLvolumes!AK73=0,"",SIMPLvolumes!AK73)</f>
        <v/>
      </c>
      <c r="N64" s="235" t="str">
        <f>IF(SIMPLvolumes!AL73=0,"",SIMPLvolumes!AL73)</f>
        <v/>
      </c>
      <c r="O64" s="236">
        <f t="shared" si="15"/>
        <v>0</v>
      </c>
      <c r="P64" s="237">
        <f>O64*SIMPLvolumes!W73</f>
        <v>0</v>
      </c>
      <c r="Q64" s="237">
        <f>O64*SIMPLvolumes!T73</f>
        <v>0</v>
      </c>
      <c r="R64" s="208"/>
      <c r="S64" s="20"/>
      <c r="T64" s="20">
        <v>1.0</v>
      </c>
      <c r="U64" s="20" t="str">
        <f t="shared" si="14"/>
        <v/>
      </c>
      <c r="V64" s="212" t="str">
        <f t="shared" si="16"/>
        <v>#REF!</v>
      </c>
      <c r="W64" s="20"/>
      <c r="X64" s="20"/>
      <c r="Y64" s="20"/>
      <c r="Z64" s="20"/>
    </row>
    <row r="65" ht="22.5" customHeight="1">
      <c r="A65" s="233" t="str">
        <f>SIMPLvolumes!D74</f>
        <v>5I</v>
      </c>
      <c r="B65" s="234" t="str">
        <f>IF(SIMPLvolumes!Z74=0,"",SIMPLvolumes!Z74)</f>
        <v/>
      </c>
      <c r="C65" s="235" t="str">
        <f>IF(SIMPLvolumes!AA74=0,"",SIMPLvolumes!AA74)</f>
        <v/>
      </c>
      <c r="D65" s="235" t="str">
        <f>IF(SIMPLvolumes!AB74=0,"",SIMPLvolumes!AB74)</f>
        <v/>
      </c>
      <c r="E65" s="235" t="str">
        <f>IF(SIMPLvolumes!AC74=0,"",SIMPLvolumes!AC74)</f>
        <v/>
      </c>
      <c r="F65" s="235" t="str">
        <f>IF(SIMPLvolumes!AD74=0,"",SIMPLvolumes!AD74)</f>
        <v/>
      </c>
      <c r="G65" s="235" t="str">
        <f>IF(SIMPLvolumes!AE74=0,"",SIMPLvolumes!AE74)</f>
        <v/>
      </c>
      <c r="H65" s="235" t="str">
        <f>IF(SIMPLvolumes!AF74=0,"",SIMPLvolumes!AF74)</f>
        <v/>
      </c>
      <c r="I65" s="235" t="str">
        <f>IF(SIMPLvolumes!AG74=0,"",SIMPLvolumes!AG74)</f>
        <v/>
      </c>
      <c r="J65" s="235" t="str">
        <f>IF(SIMPLvolumes!AH74=0,"",SIMPLvolumes!AH74)</f>
        <v/>
      </c>
      <c r="K65" s="235" t="str">
        <f>IF(SIMPLvolumes!AI74=0,"",SIMPLvolumes!AI74)</f>
        <v/>
      </c>
      <c r="L65" s="235" t="str">
        <f>IF(SIMPLvolumes!AJ74=0,"",SIMPLvolumes!AJ74)</f>
        <v/>
      </c>
      <c r="M65" s="235" t="str">
        <f>IF(SIMPLvolumes!AK74=0,"",SIMPLvolumes!AK74)</f>
        <v/>
      </c>
      <c r="N65" s="235" t="str">
        <f>IF(SIMPLvolumes!AL74=0,"",SIMPLvolumes!AL74)</f>
        <v/>
      </c>
      <c r="O65" s="236">
        <f t="shared" si="15"/>
        <v>0</v>
      </c>
      <c r="P65" s="237">
        <f>O65*SIMPLvolumes!W74</f>
        <v>0</v>
      </c>
      <c r="Q65" s="237">
        <f>O65*SIMPLvolumes!T74</f>
        <v>0</v>
      </c>
      <c r="R65" s="208"/>
      <c r="S65" s="20"/>
      <c r="T65" s="20">
        <v>1.0</v>
      </c>
      <c r="U65" s="20" t="str">
        <f t="shared" si="14"/>
        <v/>
      </c>
      <c r="V65" s="212" t="str">
        <f t="shared" si="16"/>
        <v>#REF!</v>
      </c>
      <c r="W65" s="20"/>
      <c r="X65" s="20"/>
      <c r="Y65" s="20"/>
      <c r="Z65" s="20"/>
    </row>
    <row r="66" ht="22.5" customHeight="1">
      <c r="A66" s="233" t="str">
        <f>SIMPLvolumes!D64</f>
        <v>5J</v>
      </c>
      <c r="B66" s="234" t="str">
        <f>IF(SIMPLvolumes!Z64=0,"",SIMPLvolumes!Z64)</f>
        <v/>
      </c>
      <c r="C66" s="235" t="str">
        <f>IF(SIMPLvolumes!AA64=0,"",SIMPLvolumes!AA64)</f>
        <v/>
      </c>
      <c r="D66" s="235" t="str">
        <f>IF(SIMPLvolumes!AB64=0,"",SIMPLvolumes!AB64)</f>
        <v/>
      </c>
      <c r="E66" s="235" t="str">
        <f>IF(SIMPLvolumes!AC64=0,"",SIMPLvolumes!AC64)</f>
        <v/>
      </c>
      <c r="F66" s="235" t="str">
        <f>IF(SIMPLvolumes!AD64=0,"",SIMPLvolumes!AD64)</f>
        <v/>
      </c>
      <c r="G66" s="235" t="str">
        <f>IF(SIMPLvolumes!AE64=0,"",SIMPLvolumes!AE64)</f>
        <v/>
      </c>
      <c r="H66" s="235" t="str">
        <f>IF(SIMPLvolumes!AF64=0,"",SIMPLvolumes!AF64)</f>
        <v/>
      </c>
      <c r="I66" s="235" t="str">
        <f>IF(SIMPLvolumes!AG64=0,"",SIMPLvolumes!AG64)</f>
        <v/>
      </c>
      <c r="J66" s="235" t="str">
        <f>IF(SIMPLvolumes!AH64=0,"",SIMPLvolumes!AH64)</f>
        <v/>
      </c>
      <c r="K66" s="235" t="str">
        <f>IF(SIMPLvolumes!AI64=0,"",SIMPLvolumes!AI64)</f>
        <v/>
      </c>
      <c r="L66" s="235" t="str">
        <f>IF(SIMPLvolumes!AJ64=0,"",SIMPLvolumes!AJ64)</f>
        <v/>
      </c>
      <c r="M66" s="235" t="str">
        <f>IF(SIMPLvolumes!AK64=0,"",SIMPLvolumes!AK64)</f>
        <v/>
      </c>
      <c r="N66" s="235" t="str">
        <f>IF(SIMPLvolumes!AL64=0,"",SIMPLvolumes!AL64)</f>
        <v/>
      </c>
      <c r="O66" s="236">
        <f t="shared" si="15"/>
        <v>0</v>
      </c>
      <c r="P66" s="237">
        <f>O66*SIMPLvolumes!W64</f>
        <v>0</v>
      </c>
      <c r="Q66" s="237">
        <f>O66*SIMPLvolumes!T64</f>
        <v>0</v>
      </c>
      <c r="R66" s="208"/>
      <c r="S66" s="20"/>
      <c r="T66" s="20"/>
      <c r="U66" s="20"/>
      <c r="V66" s="212"/>
      <c r="W66" s="20"/>
      <c r="X66" s="20"/>
      <c r="Y66" s="20"/>
      <c r="Z66" s="20"/>
    </row>
    <row r="67" ht="22.5" customHeight="1">
      <c r="A67" s="233" t="str">
        <f>SIMPLvolumes!D65</f>
        <v>5K</v>
      </c>
      <c r="B67" s="234" t="str">
        <f>IF(SIMPLvolumes!Z65=0,"",SIMPLvolumes!Z65)</f>
        <v/>
      </c>
      <c r="C67" s="235" t="str">
        <f>IF(SIMPLvolumes!AA65=0,"",SIMPLvolumes!AA65)</f>
        <v/>
      </c>
      <c r="D67" s="235" t="str">
        <f>IF(SIMPLvolumes!AB65=0,"",SIMPLvolumes!AB65)</f>
        <v/>
      </c>
      <c r="E67" s="235" t="str">
        <f>IF(SIMPLvolumes!AC65=0,"",SIMPLvolumes!AC65)</f>
        <v/>
      </c>
      <c r="F67" s="235" t="str">
        <f>IF(SIMPLvolumes!AD65=0,"",SIMPLvolumes!AD65)</f>
        <v/>
      </c>
      <c r="G67" s="235" t="str">
        <f>IF(SIMPLvolumes!AE65=0,"",SIMPLvolumes!AE65)</f>
        <v/>
      </c>
      <c r="H67" s="235" t="str">
        <f>IF(SIMPLvolumes!AF65=0,"",SIMPLvolumes!AF65)</f>
        <v/>
      </c>
      <c r="I67" s="235" t="str">
        <f>IF(SIMPLvolumes!AG65=0,"",SIMPLvolumes!AG65)</f>
        <v/>
      </c>
      <c r="J67" s="235" t="str">
        <f>IF(SIMPLvolumes!AH65=0,"",SIMPLvolumes!AH65)</f>
        <v/>
      </c>
      <c r="K67" s="235" t="str">
        <f>IF(SIMPLvolumes!AI65=0,"",SIMPLvolumes!AI65)</f>
        <v/>
      </c>
      <c r="L67" s="235" t="str">
        <f>IF(SIMPLvolumes!AJ65=0,"",SIMPLvolumes!AJ65)</f>
        <v/>
      </c>
      <c r="M67" s="235" t="str">
        <f>IF(SIMPLvolumes!AK65=0,"",SIMPLvolumes!AK65)</f>
        <v/>
      </c>
      <c r="N67" s="235" t="str">
        <f>IF(SIMPLvolumes!AL65=0,"",SIMPLvolumes!AL65)</f>
        <v/>
      </c>
      <c r="O67" s="236">
        <f t="shared" si="15"/>
        <v>0</v>
      </c>
      <c r="P67" s="237">
        <f>O67*SIMPLvolumes!W65</f>
        <v>0</v>
      </c>
      <c r="Q67" s="237">
        <f>O67*SIMPLvolumes!T65</f>
        <v>0</v>
      </c>
      <c r="R67" s="208"/>
      <c r="S67" s="20"/>
      <c r="T67" s="20"/>
      <c r="U67" s="20"/>
      <c r="V67" s="212"/>
      <c r="W67" s="20"/>
      <c r="X67" s="20"/>
      <c r="Y67" s="20"/>
      <c r="Z67" s="20"/>
    </row>
    <row r="68" ht="22.5" customHeight="1">
      <c r="A68" s="233" t="str">
        <f>SIMPLvolumes!D60</f>
        <v>5L</v>
      </c>
      <c r="B68" s="234" t="str">
        <f>IF(SIMPLvolumes!Z60=0,"",SIMPLvolumes!Z60)</f>
        <v/>
      </c>
      <c r="C68" s="234" t="str">
        <f>IF(SIMPLvolumes!AA60=0,"",SIMPLvolumes!AA60)</f>
        <v/>
      </c>
      <c r="D68" s="234" t="str">
        <f>IF(SIMPLvolumes!AB60=0,"",SIMPLvolumes!AB60)</f>
        <v/>
      </c>
      <c r="E68" s="234" t="str">
        <f>IF(SIMPLvolumes!AC60=0,"",SIMPLvolumes!AC60)</f>
        <v/>
      </c>
      <c r="F68" s="234" t="str">
        <f>IF(SIMPLvolumes!AD60=0,"",SIMPLvolumes!AD60)</f>
        <v/>
      </c>
      <c r="G68" s="234" t="str">
        <f>IF(SIMPLvolumes!AE60=0,"",SIMPLvolumes!AE60)</f>
        <v/>
      </c>
      <c r="H68" s="234" t="str">
        <f>IF(SIMPLvolumes!AF60=0,"",SIMPLvolumes!AF60)</f>
        <v/>
      </c>
      <c r="I68" s="234" t="str">
        <f>IF(SIMPLvolumes!AG60=0,"",SIMPLvolumes!AG60)</f>
        <v/>
      </c>
      <c r="J68" s="234" t="str">
        <f>IF(SIMPLvolumes!AH60=0,"",SIMPLvolumes!AH60)</f>
        <v/>
      </c>
      <c r="K68" s="234" t="str">
        <f>IF(SIMPLvolumes!AI60=0,"",SIMPLvolumes!AI60)</f>
        <v/>
      </c>
      <c r="L68" s="234" t="str">
        <f>IF(SIMPLvolumes!AJ60=0,"",SIMPLvolumes!AJ60)</f>
        <v/>
      </c>
      <c r="M68" s="234" t="str">
        <f>IF(SIMPLvolumes!AK60=0,"",SIMPLvolumes!AK60)</f>
        <v/>
      </c>
      <c r="N68" s="234" t="str">
        <f>IF(SIMPLvolumes!AL60=0,"",SIMPLvolumes!AL60)</f>
        <v/>
      </c>
      <c r="O68" s="236">
        <f t="shared" si="15"/>
        <v>0</v>
      </c>
      <c r="P68" s="237">
        <f>O68*SIMPLvolumes!W60</f>
        <v>0</v>
      </c>
      <c r="Q68" s="237">
        <f>O68*SIMPLvolumes!T60</f>
        <v>0</v>
      </c>
      <c r="R68" s="208"/>
      <c r="S68" s="20"/>
      <c r="T68" s="20"/>
      <c r="U68" s="20"/>
      <c r="V68" s="212"/>
      <c r="W68" s="20"/>
      <c r="X68" s="20"/>
      <c r="Y68" s="20"/>
      <c r="Z68" s="20"/>
    </row>
    <row r="69" ht="22.5" customHeight="1">
      <c r="A69" s="233" t="str">
        <f>SIMPLvolumes!D61</f>
        <v>5M</v>
      </c>
      <c r="B69" s="234" t="str">
        <f>IF(SIMPLvolumes!Z61=0,"",SIMPLvolumes!Z61)</f>
        <v/>
      </c>
      <c r="C69" s="234" t="str">
        <f>IF(SIMPLvolumes!AA61=0,"",SIMPLvolumes!AA61)</f>
        <v/>
      </c>
      <c r="D69" s="234" t="str">
        <f>IF(SIMPLvolumes!AB61=0,"",SIMPLvolumes!AB61)</f>
        <v/>
      </c>
      <c r="E69" s="234" t="str">
        <f>IF(SIMPLvolumes!AC61=0,"",SIMPLvolumes!AC61)</f>
        <v/>
      </c>
      <c r="F69" s="234" t="str">
        <f>IF(SIMPLvolumes!AD61=0,"",SIMPLvolumes!AD61)</f>
        <v/>
      </c>
      <c r="G69" s="234" t="str">
        <f>IF(SIMPLvolumes!AE61=0,"",SIMPLvolumes!AE61)</f>
        <v/>
      </c>
      <c r="H69" s="234" t="str">
        <f>IF(SIMPLvolumes!AF61=0,"",SIMPLvolumes!AF61)</f>
        <v/>
      </c>
      <c r="I69" s="234" t="str">
        <f>IF(SIMPLvolumes!AG61=0,"",SIMPLvolumes!AG61)</f>
        <v/>
      </c>
      <c r="J69" s="234" t="str">
        <f>IF(SIMPLvolumes!AH61=0,"",SIMPLvolumes!AH61)</f>
        <v/>
      </c>
      <c r="K69" s="234" t="str">
        <f>IF(SIMPLvolumes!AI61=0,"",SIMPLvolumes!AI61)</f>
        <v/>
      </c>
      <c r="L69" s="234" t="str">
        <f>IF(SIMPLvolumes!AJ61=0,"",SIMPLvolumes!AJ61)</f>
        <v/>
      </c>
      <c r="M69" s="234" t="str">
        <f>IF(SIMPLvolumes!AK61=0,"",SIMPLvolumes!AK61)</f>
        <v/>
      </c>
      <c r="N69" s="234" t="str">
        <f>IF(SIMPLvolumes!AL61=0,"",SIMPLvolumes!AL61)</f>
        <v/>
      </c>
      <c r="O69" s="236">
        <f t="shared" si="15"/>
        <v>0</v>
      </c>
      <c r="P69" s="237">
        <f>O69*SIMPLvolumes!W61</f>
        <v>0</v>
      </c>
      <c r="Q69" s="237">
        <f>O69*SIMPLvolumes!T61</f>
        <v>0</v>
      </c>
      <c r="R69" s="208"/>
      <c r="S69" s="20"/>
      <c r="T69" s="20"/>
      <c r="U69" s="20"/>
      <c r="V69" s="212"/>
      <c r="W69" s="20"/>
      <c r="X69" s="20"/>
      <c r="Y69" s="20"/>
      <c r="Z69" s="20"/>
    </row>
    <row r="70" ht="22.5" customHeight="1">
      <c r="A70" s="233" t="str">
        <f>SIMPLvolumes!D62</f>
        <v>5N_</v>
      </c>
      <c r="B70" s="234" t="str">
        <f>IF(SIMPLvolumes!Z62=0,"",SIMPLvolumes!Z62)</f>
        <v/>
      </c>
      <c r="C70" s="234" t="str">
        <f>IF(SIMPLvolumes!AA62=0,"",SIMPLvolumes!AA62)</f>
        <v/>
      </c>
      <c r="D70" s="234" t="str">
        <f>IF(SIMPLvolumes!AB62=0,"",SIMPLvolumes!AB62)</f>
        <v/>
      </c>
      <c r="E70" s="234" t="str">
        <f>IF(SIMPLvolumes!AC62=0,"",SIMPLvolumes!AC62)</f>
        <v/>
      </c>
      <c r="F70" s="234" t="str">
        <f>IF(SIMPLvolumes!AD62=0,"",SIMPLvolumes!AD62)</f>
        <v/>
      </c>
      <c r="G70" s="234" t="str">
        <f>IF(SIMPLvolumes!AE62=0,"",SIMPLvolumes!AE62)</f>
        <v/>
      </c>
      <c r="H70" s="234" t="str">
        <f>IF(SIMPLvolumes!AF62=0,"",SIMPLvolumes!AF62)</f>
        <v/>
      </c>
      <c r="I70" s="234" t="str">
        <f>IF(SIMPLvolumes!AG62=0,"",SIMPLvolumes!AG62)</f>
        <v/>
      </c>
      <c r="J70" s="234" t="str">
        <f>IF(SIMPLvolumes!AH62=0,"",SIMPLvolumes!AH62)</f>
        <v/>
      </c>
      <c r="K70" s="234" t="str">
        <f>IF(SIMPLvolumes!AI62=0,"",SIMPLvolumes!AI62)</f>
        <v/>
      </c>
      <c r="L70" s="234" t="str">
        <f>IF(SIMPLvolumes!AJ62=0,"",SIMPLvolumes!AJ62)</f>
        <v/>
      </c>
      <c r="M70" s="234" t="str">
        <f>IF(SIMPLvolumes!AK62=0,"",SIMPLvolumes!AK62)</f>
        <v/>
      </c>
      <c r="N70" s="234" t="str">
        <f>IF(SIMPLvolumes!AL62=0,"",SIMPLvolumes!AL62)</f>
        <v/>
      </c>
      <c r="O70" s="236">
        <f t="shared" si="15"/>
        <v>0</v>
      </c>
      <c r="P70" s="237">
        <f>O70*SIMPLvolumes!W62</f>
        <v>0</v>
      </c>
      <c r="Q70" s="237">
        <f>O70*SIMPLvolumes!T62</f>
        <v>0</v>
      </c>
      <c r="R70" s="208"/>
      <c r="S70" s="20"/>
      <c r="T70" s="20"/>
      <c r="U70" s="20"/>
      <c r="V70" s="212"/>
      <c r="W70" s="20"/>
      <c r="X70" s="20"/>
      <c r="Y70" s="20"/>
      <c r="Z70" s="20"/>
    </row>
    <row r="71" ht="22.5" customHeight="1">
      <c r="A71" s="233" t="str">
        <f>SIMPLvolumes!D63</f>
        <v>5O</v>
      </c>
      <c r="B71" s="234" t="str">
        <f>IF(SIMPLvolumes!Z63=0,"",SIMPLvolumes!Z63)</f>
        <v/>
      </c>
      <c r="C71" s="234" t="str">
        <f>IF(SIMPLvolumes!AA63=0,"",SIMPLvolumes!AA63)</f>
        <v/>
      </c>
      <c r="D71" s="234" t="str">
        <f>IF(SIMPLvolumes!AB63=0,"",SIMPLvolumes!AB63)</f>
        <v/>
      </c>
      <c r="E71" s="234" t="str">
        <f>IF(SIMPLvolumes!AC63=0,"",SIMPLvolumes!AC63)</f>
        <v/>
      </c>
      <c r="F71" s="234" t="str">
        <f>IF(SIMPLvolumes!AD63=0,"",SIMPLvolumes!AD63)</f>
        <v/>
      </c>
      <c r="G71" s="234" t="str">
        <f>IF(SIMPLvolumes!AE63=0,"",SIMPLvolumes!AE63)</f>
        <v/>
      </c>
      <c r="H71" s="234" t="str">
        <f>IF(SIMPLvolumes!AF63=0,"",SIMPLvolumes!AF63)</f>
        <v/>
      </c>
      <c r="I71" s="234" t="str">
        <f>IF(SIMPLvolumes!AG63=0,"",SIMPLvolumes!AG63)</f>
        <v/>
      </c>
      <c r="J71" s="234" t="str">
        <f>IF(SIMPLvolumes!AH63=0,"",SIMPLvolumes!AH63)</f>
        <v/>
      </c>
      <c r="K71" s="234" t="str">
        <f>IF(SIMPLvolumes!AI63=0,"",SIMPLvolumes!AI63)</f>
        <v/>
      </c>
      <c r="L71" s="234" t="str">
        <f>IF(SIMPLvolumes!AJ63=0,"",SIMPLvolumes!AJ63)</f>
        <v/>
      </c>
      <c r="M71" s="234" t="str">
        <f>IF(SIMPLvolumes!AK63=0,"",SIMPLvolumes!AK63)</f>
        <v/>
      </c>
      <c r="N71" s="234" t="str">
        <f>IF(SIMPLvolumes!AL63=0,"",SIMPLvolumes!AL63)</f>
        <v/>
      </c>
      <c r="O71" s="236">
        <f t="shared" si="15"/>
        <v>0</v>
      </c>
      <c r="P71" s="237">
        <f>O71*SIMPLvolumes!W63</f>
        <v>0</v>
      </c>
      <c r="Q71" s="237">
        <f>O71*SIMPLvolumes!T63</f>
        <v>0</v>
      </c>
      <c r="R71" s="208"/>
      <c r="S71" s="20"/>
      <c r="T71" s="20"/>
      <c r="U71" s="20"/>
      <c r="V71" s="212"/>
      <c r="W71" s="20"/>
      <c r="X71" s="20"/>
      <c r="Y71" s="20"/>
      <c r="Z71" s="20"/>
    </row>
    <row r="72" ht="22.5" customHeight="1">
      <c r="A72" s="233"/>
      <c r="B72" s="234" t="str">
        <f>IF(SIMPLvolumes!Z75=0,"",SIMPLvolumes!Z75)</f>
        <v/>
      </c>
      <c r="C72" s="235" t="str">
        <f>IF(SIMPLvolumes!AA75=0,"",SIMPLvolumes!AA75)</f>
        <v/>
      </c>
      <c r="D72" s="235" t="str">
        <f>IF(SIMPLvolumes!AB75=0,"",SIMPLvolumes!AB75)</f>
        <v/>
      </c>
      <c r="E72" s="235" t="str">
        <f>IF(SIMPLvolumes!AC75=0,"",SIMPLvolumes!AC75)</f>
        <v/>
      </c>
      <c r="F72" s="235" t="str">
        <f>IF(SIMPLvolumes!AD75=0,"",SIMPLvolumes!AD75)</f>
        <v/>
      </c>
      <c r="G72" s="235" t="str">
        <f>IF(SIMPLvolumes!AE75=0,"",SIMPLvolumes!AE75)</f>
        <v/>
      </c>
      <c r="H72" s="235" t="str">
        <f>IF(SIMPLvolumes!AF75=0,"",SIMPLvolumes!AF75)</f>
        <v/>
      </c>
      <c r="I72" s="235" t="str">
        <f>IF(SIMPLvolumes!AG75=0,"",SIMPLvolumes!AG75)</f>
        <v/>
      </c>
      <c r="J72" s="235" t="str">
        <f>IF(SIMPLvolumes!AH75=0,"",SIMPLvolumes!AH75)</f>
        <v/>
      </c>
      <c r="K72" s="235" t="str">
        <f>IF(SIMPLvolumes!AI75=0,"",SIMPLvolumes!AI75)</f>
        <v/>
      </c>
      <c r="L72" s="235" t="str">
        <f>IF(SIMPLvolumes!AJ75=0,"",SIMPLvolumes!AJ75)</f>
        <v/>
      </c>
      <c r="M72" s="235" t="str">
        <f>IF(SIMPLvolumes!AK75=0,"",SIMPLvolumes!AK75)</f>
        <v/>
      </c>
      <c r="N72" s="235" t="str">
        <f>IF(SIMPLvolumes!AL75=0,"",SIMPLvolumes!AL75)</f>
        <v/>
      </c>
      <c r="O72" s="236"/>
      <c r="P72" s="237"/>
      <c r="Q72" s="237"/>
      <c r="R72" s="208"/>
      <c r="S72" s="20"/>
      <c r="T72" s="20"/>
      <c r="U72" s="20" t="str">
        <f t="shared" ref="U72:U83" si="17">IF(T72=1,REPT(""""&amp;A72&amp;".dwg""",O72),"")</f>
        <v/>
      </c>
      <c r="V72" s="212" t="str">
        <f>CONCATENATE(V65,U72)</f>
        <v>#REF!</v>
      </c>
      <c r="W72" s="20"/>
      <c r="X72" s="20"/>
      <c r="Y72" s="20"/>
      <c r="Z72" s="20"/>
    </row>
    <row r="73" ht="22.5" customHeight="1">
      <c r="A73" s="233" t="str">
        <f>SIMPLvolumes!D78</f>
        <v>6A</v>
      </c>
      <c r="B73" s="234" t="str">
        <f>IF(SIMPLvolumes!Z78=0,"",SIMPLvolumes!Z78)</f>
        <v/>
      </c>
      <c r="C73" s="235" t="str">
        <f>IF(SIMPLvolumes!AA78=0,"",SIMPLvolumes!AA78)</f>
        <v/>
      </c>
      <c r="D73" s="235" t="str">
        <f>IF(SIMPLvolumes!AB78=0,"",SIMPLvolumes!AB78)</f>
        <v/>
      </c>
      <c r="E73" s="235" t="str">
        <f>IF(SIMPLvolumes!AC78=0,"",SIMPLvolumes!AC78)</f>
        <v/>
      </c>
      <c r="F73" s="235" t="str">
        <f>IF(SIMPLvolumes!AD78=0,"",SIMPLvolumes!AD78)</f>
        <v/>
      </c>
      <c r="G73" s="235" t="str">
        <f>IF(SIMPLvolumes!AE78=0,"",SIMPLvolumes!AE78)</f>
        <v/>
      </c>
      <c r="H73" s="235" t="str">
        <f>IF(SIMPLvolumes!AF78=0,"",SIMPLvolumes!AF78)</f>
        <v/>
      </c>
      <c r="I73" s="235" t="str">
        <f>IF(SIMPLvolumes!AG78=0,"",SIMPLvolumes!AG78)</f>
        <v/>
      </c>
      <c r="J73" s="235" t="str">
        <f>IF(SIMPLvolumes!AH78=0,"",SIMPLvolumes!AH78)</f>
        <v/>
      </c>
      <c r="K73" s="235" t="str">
        <f>IF(SIMPLvolumes!AI78=0,"",SIMPLvolumes!AI78)</f>
        <v/>
      </c>
      <c r="L73" s="235" t="str">
        <f>IF(SIMPLvolumes!AJ78=0,"",SIMPLvolumes!AJ78)</f>
        <v/>
      </c>
      <c r="M73" s="235" t="str">
        <f>IF(SIMPLvolumes!AK78=0,"",SIMPLvolumes!AK78)</f>
        <v/>
      </c>
      <c r="N73" s="235" t="str">
        <f>IF(SIMPLvolumes!AL78=0,"",SIMPLvolumes!AL78)</f>
        <v/>
      </c>
      <c r="O73" s="236">
        <f t="shared" ref="O73:O85" si="18">SUM(A73:N73)</f>
        <v>0</v>
      </c>
      <c r="P73" s="237">
        <f>O73*SIMPLvolumes!W78</f>
        <v>0</v>
      </c>
      <c r="Q73" s="237">
        <f>O73*SIMPLvolumes!T78</f>
        <v>0</v>
      </c>
      <c r="R73" s="208"/>
      <c r="S73" s="20"/>
      <c r="T73" s="20"/>
      <c r="U73" s="20" t="str">
        <f t="shared" si="17"/>
        <v/>
      </c>
      <c r="V73" s="212" t="str">
        <f t="shared" ref="V73:V83" si="19">CONCATENATE(V72,U73)</f>
        <v>#REF!</v>
      </c>
      <c r="W73" s="20"/>
      <c r="X73" s="20"/>
      <c r="Y73" s="20"/>
      <c r="Z73" s="20"/>
    </row>
    <row r="74" ht="22.5" customHeight="1">
      <c r="A74" s="233" t="str">
        <f>SIMPLvolumes!D79</f>
        <v>6B</v>
      </c>
      <c r="B74" s="234" t="str">
        <f>IF(SIMPLvolumes!Z79=0,"",SIMPLvolumes!Z79)</f>
        <v/>
      </c>
      <c r="C74" s="235" t="str">
        <f>IF(SIMPLvolumes!AA79=0,"",SIMPLvolumes!AA79)</f>
        <v/>
      </c>
      <c r="D74" s="235" t="str">
        <f>IF(SIMPLvolumes!AB79=0,"",SIMPLvolumes!AB79)</f>
        <v/>
      </c>
      <c r="E74" s="235" t="str">
        <f>IF(SIMPLvolumes!AC79=0,"",SIMPLvolumes!AC79)</f>
        <v/>
      </c>
      <c r="F74" s="235" t="str">
        <f>IF(SIMPLvolumes!AD79=0,"",SIMPLvolumes!AD79)</f>
        <v/>
      </c>
      <c r="G74" s="235" t="str">
        <f>IF(SIMPLvolumes!AE79=0,"",SIMPLvolumes!AE79)</f>
        <v/>
      </c>
      <c r="H74" s="235" t="str">
        <f>IF(SIMPLvolumes!AF79=0,"",SIMPLvolumes!AF79)</f>
        <v/>
      </c>
      <c r="I74" s="235" t="str">
        <f>IF(SIMPLvolumes!AG79=0,"",SIMPLvolumes!AG79)</f>
        <v/>
      </c>
      <c r="J74" s="235" t="str">
        <f>IF(SIMPLvolumes!AH79=0,"",SIMPLvolumes!AH79)</f>
        <v/>
      </c>
      <c r="K74" s="235" t="str">
        <f>IF(SIMPLvolumes!AI79=0,"",SIMPLvolumes!AI79)</f>
        <v/>
      </c>
      <c r="L74" s="235" t="str">
        <f>IF(SIMPLvolumes!AJ79=0,"",SIMPLvolumes!AJ79)</f>
        <v/>
      </c>
      <c r="M74" s="235" t="str">
        <f>IF(SIMPLvolumes!AK79=0,"",SIMPLvolumes!AK79)</f>
        <v/>
      </c>
      <c r="N74" s="235" t="str">
        <f>IF(SIMPLvolumes!AL79=0,"",SIMPLvolumes!AL79)</f>
        <v/>
      </c>
      <c r="O74" s="236">
        <f t="shared" si="18"/>
        <v>0</v>
      </c>
      <c r="P74" s="237">
        <f>O74*SIMPLvolumes!W79</f>
        <v>0</v>
      </c>
      <c r="Q74" s="237">
        <f>O74*SIMPLvolumes!T79</f>
        <v>0</v>
      </c>
      <c r="R74" s="208"/>
      <c r="S74" s="20"/>
      <c r="T74" s="20"/>
      <c r="U74" s="20" t="str">
        <f t="shared" si="17"/>
        <v/>
      </c>
      <c r="V74" s="212" t="str">
        <f t="shared" si="19"/>
        <v>#REF!</v>
      </c>
      <c r="W74" s="20"/>
      <c r="X74" s="20"/>
      <c r="Y74" s="20"/>
      <c r="Z74" s="20"/>
    </row>
    <row r="75" ht="22.5" customHeight="1">
      <c r="A75" s="233" t="str">
        <f>SIMPLvolumes!D80</f>
        <v>6C</v>
      </c>
      <c r="B75" s="234" t="str">
        <f>IF(SIMPLvolumes!Z80=0,"",SIMPLvolumes!Z80)</f>
        <v/>
      </c>
      <c r="C75" s="235" t="str">
        <f>IF(SIMPLvolumes!AA80=0,"",SIMPLvolumes!AA80)</f>
        <v/>
      </c>
      <c r="D75" s="235" t="str">
        <f>IF(SIMPLvolumes!AB80=0,"",SIMPLvolumes!AB80)</f>
        <v/>
      </c>
      <c r="E75" s="235" t="str">
        <f>IF(SIMPLvolumes!AC80=0,"",SIMPLvolumes!AC80)</f>
        <v/>
      </c>
      <c r="F75" s="235" t="str">
        <f>IF(SIMPLvolumes!AD80=0,"",SIMPLvolumes!AD80)</f>
        <v/>
      </c>
      <c r="G75" s="235" t="str">
        <f>IF(SIMPLvolumes!AE80=0,"",SIMPLvolumes!AE80)</f>
        <v/>
      </c>
      <c r="H75" s="235" t="str">
        <f>IF(SIMPLvolumes!AF80=0,"",SIMPLvolumes!AF80)</f>
        <v/>
      </c>
      <c r="I75" s="235" t="str">
        <f>IF(SIMPLvolumes!AG80=0,"",SIMPLvolumes!AG80)</f>
        <v/>
      </c>
      <c r="J75" s="235" t="str">
        <f>IF(SIMPLvolumes!AH80=0,"",SIMPLvolumes!AH80)</f>
        <v/>
      </c>
      <c r="K75" s="235" t="str">
        <f>IF(SIMPLvolumes!AI80=0,"",SIMPLvolumes!AI80)</f>
        <v/>
      </c>
      <c r="L75" s="235" t="str">
        <f>IF(SIMPLvolumes!AJ80=0,"",SIMPLvolumes!AJ80)</f>
        <v/>
      </c>
      <c r="M75" s="235" t="str">
        <f>IF(SIMPLvolumes!AK80=0,"",SIMPLvolumes!AK80)</f>
        <v/>
      </c>
      <c r="N75" s="235" t="str">
        <f>IF(SIMPLvolumes!AL80=0,"",SIMPLvolumes!AL80)</f>
        <v/>
      </c>
      <c r="O75" s="236">
        <f t="shared" si="18"/>
        <v>0</v>
      </c>
      <c r="P75" s="237">
        <f>O75*SIMPLvolumes!W80</f>
        <v>0</v>
      </c>
      <c r="Q75" s="237">
        <f>O75*SIMPLvolumes!T80</f>
        <v>0</v>
      </c>
      <c r="R75" s="208"/>
      <c r="S75" s="20"/>
      <c r="T75" s="20"/>
      <c r="U75" s="20" t="str">
        <f t="shared" si="17"/>
        <v/>
      </c>
      <c r="V75" s="212" t="str">
        <f t="shared" si="19"/>
        <v>#REF!</v>
      </c>
      <c r="W75" s="20"/>
      <c r="X75" s="20"/>
      <c r="Y75" s="20"/>
      <c r="Z75" s="20"/>
    </row>
    <row r="76" ht="22.5" customHeight="1">
      <c r="A76" s="233" t="str">
        <f>SIMPLvolumes!D81</f>
        <v>6J</v>
      </c>
      <c r="B76" s="234" t="str">
        <f>IF(SIMPLvolumes!Z81=0,"",SIMPLvolumes!Z81)</f>
        <v/>
      </c>
      <c r="C76" s="235" t="str">
        <f>IF(SIMPLvolumes!AA81=0,"",SIMPLvolumes!AA81)</f>
        <v/>
      </c>
      <c r="D76" s="235" t="str">
        <f>IF(SIMPLvolumes!AB81=0,"",SIMPLvolumes!AB81)</f>
        <v/>
      </c>
      <c r="E76" s="235" t="str">
        <f>IF(SIMPLvolumes!AC81=0,"",SIMPLvolumes!AC81)</f>
        <v/>
      </c>
      <c r="F76" s="235" t="str">
        <f>IF(SIMPLvolumes!AD81=0,"",SIMPLvolumes!AD81)</f>
        <v/>
      </c>
      <c r="G76" s="235" t="str">
        <f>IF(SIMPLvolumes!AE81=0,"",SIMPLvolumes!AE81)</f>
        <v/>
      </c>
      <c r="H76" s="235" t="str">
        <f>IF(SIMPLvolumes!AF81=0,"",SIMPLvolumes!AF81)</f>
        <v/>
      </c>
      <c r="I76" s="235" t="str">
        <f>IF(SIMPLvolumes!AG81=0,"",SIMPLvolumes!AG81)</f>
        <v/>
      </c>
      <c r="J76" s="235" t="str">
        <f>IF(SIMPLvolumes!AH81=0,"",SIMPLvolumes!AH81)</f>
        <v/>
      </c>
      <c r="K76" s="235" t="str">
        <f>IF(SIMPLvolumes!AI81=0,"",SIMPLvolumes!AI81)</f>
        <v/>
      </c>
      <c r="L76" s="235" t="str">
        <f>IF(SIMPLvolumes!AJ81=0,"",SIMPLvolumes!AJ81)</f>
        <v/>
      </c>
      <c r="M76" s="235" t="str">
        <f>IF(SIMPLvolumes!AK81=0,"",SIMPLvolumes!AK81)</f>
        <v/>
      </c>
      <c r="N76" s="235" t="str">
        <f>IF(SIMPLvolumes!AL81=0,"",SIMPLvolumes!AL81)</f>
        <v/>
      </c>
      <c r="O76" s="236">
        <f t="shared" si="18"/>
        <v>0</v>
      </c>
      <c r="P76" s="237">
        <f>O76*SIMPLvolumes!W81</f>
        <v>0</v>
      </c>
      <c r="Q76" s="237">
        <f>O76*SIMPLvolumes!T81</f>
        <v>0</v>
      </c>
      <c r="R76" s="208"/>
      <c r="S76" s="20"/>
      <c r="T76" s="20"/>
      <c r="U76" s="20" t="str">
        <f t="shared" si="17"/>
        <v/>
      </c>
      <c r="V76" s="212" t="str">
        <f t="shared" si="19"/>
        <v>#REF!</v>
      </c>
      <c r="W76" s="20"/>
      <c r="X76" s="20"/>
      <c r="Y76" s="20"/>
      <c r="Z76" s="20"/>
    </row>
    <row r="77" ht="22.5" customHeight="1">
      <c r="A77" s="233" t="str">
        <f>SIMPLvolumes!D82</f>
        <v>6D</v>
      </c>
      <c r="B77" s="234" t="str">
        <f>IF(SIMPLvolumes!Z82=0,"",SIMPLvolumes!Z82)</f>
        <v/>
      </c>
      <c r="C77" s="235" t="str">
        <f>IF(SIMPLvolumes!AA82=0,"",SIMPLvolumes!AA82)</f>
        <v/>
      </c>
      <c r="D77" s="235" t="str">
        <f>IF(SIMPLvolumes!AB82=0,"",SIMPLvolumes!AB82)</f>
        <v/>
      </c>
      <c r="E77" s="235" t="str">
        <f>IF(SIMPLvolumes!AC82=0,"",SIMPLvolumes!AC82)</f>
        <v/>
      </c>
      <c r="F77" s="235" t="str">
        <f>IF(SIMPLvolumes!AD82=0,"",SIMPLvolumes!AD82)</f>
        <v/>
      </c>
      <c r="G77" s="235" t="str">
        <f>IF(SIMPLvolumes!AE82=0,"",SIMPLvolumes!AE82)</f>
        <v/>
      </c>
      <c r="H77" s="235" t="str">
        <f>IF(SIMPLvolumes!AF82=0,"",SIMPLvolumes!AF82)</f>
        <v/>
      </c>
      <c r="I77" s="235" t="str">
        <f>IF(SIMPLvolumes!AG82=0,"",SIMPLvolumes!AG82)</f>
        <v/>
      </c>
      <c r="J77" s="235" t="str">
        <f>IF(SIMPLvolumes!AH82=0,"",SIMPLvolumes!AH82)</f>
        <v/>
      </c>
      <c r="K77" s="235" t="str">
        <f>IF(SIMPLvolumes!AI82=0,"",SIMPLvolumes!AI82)</f>
        <v/>
      </c>
      <c r="L77" s="235" t="str">
        <f>IF(SIMPLvolumes!AJ82=0,"",SIMPLvolumes!AJ82)</f>
        <v/>
      </c>
      <c r="M77" s="235" t="str">
        <f>IF(SIMPLvolumes!AK82=0,"",SIMPLvolumes!AK82)</f>
        <v/>
      </c>
      <c r="N77" s="235" t="str">
        <f>IF(SIMPLvolumes!AL82=0,"",SIMPLvolumes!AL82)</f>
        <v/>
      </c>
      <c r="O77" s="236">
        <f t="shared" si="18"/>
        <v>0</v>
      </c>
      <c r="P77" s="237">
        <f>O77*SIMPLvolumes!W82</f>
        <v>0</v>
      </c>
      <c r="Q77" s="237">
        <f>O77*SIMPLvolumes!T82</f>
        <v>0</v>
      </c>
      <c r="R77" s="208"/>
      <c r="S77" s="20"/>
      <c r="T77" s="20"/>
      <c r="U77" s="20" t="str">
        <f t="shared" si="17"/>
        <v/>
      </c>
      <c r="V77" s="212" t="str">
        <f t="shared" si="19"/>
        <v>#REF!</v>
      </c>
      <c r="W77" s="20"/>
      <c r="X77" s="20"/>
      <c r="Y77" s="20"/>
      <c r="Z77" s="20"/>
    </row>
    <row r="78" ht="22.5" customHeight="1">
      <c r="A78" s="233" t="str">
        <f>SIMPLvolumes!D83</f>
        <v>6E</v>
      </c>
      <c r="B78" s="234" t="str">
        <f>IF(SIMPLvolumes!Z83=0,"",SIMPLvolumes!Z83)</f>
        <v/>
      </c>
      <c r="C78" s="235" t="str">
        <f>IF(SIMPLvolumes!AA83=0,"",SIMPLvolumes!AA83)</f>
        <v/>
      </c>
      <c r="D78" s="235" t="str">
        <f>IF(SIMPLvolumes!AB83=0,"",SIMPLvolumes!AB83)</f>
        <v/>
      </c>
      <c r="E78" s="235" t="str">
        <f>IF(SIMPLvolumes!AC83=0,"",SIMPLvolumes!AC83)</f>
        <v/>
      </c>
      <c r="F78" s="235" t="str">
        <f>IF(SIMPLvolumes!AD83=0,"",SIMPLvolumes!AD83)</f>
        <v/>
      </c>
      <c r="G78" s="235" t="str">
        <f>IF(SIMPLvolumes!AE83=0,"",SIMPLvolumes!AE83)</f>
        <v/>
      </c>
      <c r="H78" s="235" t="str">
        <f>IF(SIMPLvolumes!AF83=0,"",SIMPLvolumes!AF83)</f>
        <v/>
      </c>
      <c r="I78" s="235" t="str">
        <f>IF(SIMPLvolumes!AG83=0,"",SIMPLvolumes!AG83)</f>
        <v/>
      </c>
      <c r="J78" s="235" t="str">
        <f>IF(SIMPLvolumes!AH83=0,"",SIMPLvolumes!AH83)</f>
        <v/>
      </c>
      <c r="K78" s="235" t="str">
        <f>IF(SIMPLvolumes!AI83=0,"",SIMPLvolumes!AI83)</f>
        <v/>
      </c>
      <c r="L78" s="235" t="str">
        <f>IF(SIMPLvolumes!AJ83=0,"",SIMPLvolumes!AJ83)</f>
        <v/>
      </c>
      <c r="M78" s="235" t="str">
        <f>IF(SIMPLvolumes!AK83=0,"",SIMPLvolumes!AK83)</f>
        <v/>
      </c>
      <c r="N78" s="235" t="str">
        <f>IF(SIMPLvolumes!AL83=0,"",SIMPLvolumes!AL83)</f>
        <v/>
      </c>
      <c r="O78" s="236">
        <f t="shared" si="18"/>
        <v>0</v>
      </c>
      <c r="P78" s="237">
        <f>O78*SIMPLvolumes!W83</f>
        <v>0</v>
      </c>
      <c r="Q78" s="237">
        <f>O78*SIMPLvolumes!T83</f>
        <v>0</v>
      </c>
      <c r="R78" s="208"/>
      <c r="S78" s="20"/>
      <c r="T78" s="20"/>
      <c r="U78" s="20" t="str">
        <f t="shared" si="17"/>
        <v/>
      </c>
      <c r="V78" s="212" t="str">
        <f t="shared" si="19"/>
        <v>#REF!</v>
      </c>
      <c r="W78" s="20"/>
      <c r="X78" s="20"/>
      <c r="Y78" s="20"/>
      <c r="Z78" s="20"/>
    </row>
    <row r="79" ht="22.5" customHeight="1">
      <c r="A79" s="233" t="str">
        <f>SIMPLvolumes!D84</f>
        <v>6F</v>
      </c>
      <c r="B79" s="234" t="str">
        <f>IF(SIMPLvolumes!Z84=0,"",SIMPLvolumes!Z84)</f>
        <v/>
      </c>
      <c r="C79" s="235" t="str">
        <f>IF(SIMPLvolumes!AA84=0,"",SIMPLvolumes!AA84)</f>
        <v/>
      </c>
      <c r="D79" s="235" t="str">
        <f>IF(SIMPLvolumes!AB84=0,"",SIMPLvolumes!AB84)</f>
        <v/>
      </c>
      <c r="E79" s="235" t="str">
        <f>IF(SIMPLvolumes!AC84=0,"",SIMPLvolumes!AC84)</f>
        <v/>
      </c>
      <c r="F79" s="235" t="str">
        <f>IF(SIMPLvolumes!AD84=0,"",SIMPLvolumes!AD84)</f>
        <v/>
      </c>
      <c r="G79" s="235" t="str">
        <f>IF(SIMPLvolumes!AE84=0,"",SIMPLvolumes!AE84)</f>
        <v/>
      </c>
      <c r="H79" s="235" t="str">
        <f>IF(SIMPLvolumes!AF84=0,"",SIMPLvolumes!AF84)</f>
        <v/>
      </c>
      <c r="I79" s="235" t="str">
        <f>IF(SIMPLvolumes!AG84=0,"",SIMPLvolumes!AG84)</f>
        <v/>
      </c>
      <c r="J79" s="235" t="str">
        <f>IF(SIMPLvolumes!AH84=0,"",SIMPLvolumes!AH84)</f>
        <v/>
      </c>
      <c r="K79" s="235" t="str">
        <f>IF(SIMPLvolumes!AI84=0,"",SIMPLvolumes!AI84)</f>
        <v/>
      </c>
      <c r="L79" s="235" t="str">
        <f>IF(SIMPLvolumes!AJ84=0,"",SIMPLvolumes!AJ84)</f>
        <v/>
      </c>
      <c r="M79" s="235" t="str">
        <f>IF(SIMPLvolumes!AK84=0,"",SIMPLvolumes!AK84)</f>
        <v/>
      </c>
      <c r="N79" s="235" t="str">
        <f>IF(SIMPLvolumes!AL84=0,"",SIMPLvolumes!AL84)</f>
        <v/>
      </c>
      <c r="O79" s="236">
        <f t="shared" si="18"/>
        <v>0</v>
      </c>
      <c r="P79" s="237">
        <f>O79*SIMPLvolumes!W84</f>
        <v>0</v>
      </c>
      <c r="Q79" s="237">
        <f>O79*SIMPLvolumes!T84</f>
        <v>0</v>
      </c>
      <c r="R79" s="208"/>
      <c r="S79" s="20"/>
      <c r="T79" s="20">
        <v>1.0</v>
      </c>
      <c r="U79" s="20" t="str">
        <f t="shared" si="17"/>
        <v/>
      </c>
      <c r="V79" s="212" t="str">
        <f t="shared" si="19"/>
        <v>#REF!</v>
      </c>
      <c r="W79" s="20"/>
      <c r="X79" s="20"/>
      <c r="Y79" s="20"/>
      <c r="Z79" s="20"/>
    </row>
    <row r="80" ht="22.5" customHeight="1">
      <c r="A80" s="233" t="str">
        <f>SIMPLvolumes!D85</f>
        <v>6G</v>
      </c>
      <c r="B80" s="234" t="str">
        <f>IF(SIMPLvolumes!Z85=0,"",SIMPLvolumes!Z85)</f>
        <v/>
      </c>
      <c r="C80" s="235" t="str">
        <f>IF(SIMPLvolumes!AA85=0,"",SIMPLvolumes!AA85)</f>
        <v/>
      </c>
      <c r="D80" s="235" t="str">
        <f>IF(SIMPLvolumes!AB85=0,"",SIMPLvolumes!AB85)</f>
        <v/>
      </c>
      <c r="E80" s="235" t="str">
        <f>IF(SIMPLvolumes!AC85=0,"",SIMPLvolumes!AC85)</f>
        <v/>
      </c>
      <c r="F80" s="235" t="str">
        <f>IF(SIMPLvolumes!AD85=0,"",SIMPLvolumes!AD85)</f>
        <v/>
      </c>
      <c r="G80" s="235" t="str">
        <f>IF(SIMPLvolumes!AE85=0,"",SIMPLvolumes!AE85)</f>
        <v/>
      </c>
      <c r="H80" s="235" t="str">
        <f>IF(SIMPLvolumes!AF85=0,"",SIMPLvolumes!AF85)</f>
        <v/>
      </c>
      <c r="I80" s="235" t="str">
        <f>IF(SIMPLvolumes!AG85=0,"",SIMPLvolumes!AG85)</f>
        <v/>
      </c>
      <c r="J80" s="235" t="str">
        <f>IF(SIMPLvolumes!AH85=0,"",SIMPLvolumes!AH85)</f>
        <v/>
      </c>
      <c r="K80" s="235" t="str">
        <f>IF(SIMPLvolumes!AI85=0,"",SIMPLvolumes!AI85)</f>
        <v/>
      </c>
      <c r="L80" s="235" t="str">
        <f>IF(SIMPLvolumes!AJ85=0,"",SIMPLvolumes!AJ85)</f>
        <v/>
      </c>
      <c r="M80" s="235" t="str">
        <f>IF(SIMPLvolumes!AK85=0,"",SIMPLvolumes!AK85)</f>
        <v/>
      </c>
      <c r="N80" s="235" t="str">
        <f>IF(SIMPLvolumes!AL85=0,"",SIMPLvolumes!AL85)</f>
        <v/>
      </c>
      <c r="O80" s="236">
        <f t="shared" si="18"/>
        <v>0</v>
      </c>
      <c r="P80" s="237">
        <f>O80*SIMPLvolumes!W85</f>
        <v>0</v>
      </c>
      <c r="Q80" s="237">
        <f>O80*SIMPLvolumes!T85</f>
        <v>0</v>
      </c>
      <c r="R80" s="208"/>
      <c r="S80" s="20"/>
      <c r="T80" s="20"/>
      <c r="U80" s="20" t="str">
        <f t="shared" si="17"/>
        <v/>
      </c>
      <c r="V80" s="212" t="str">
        <f t="shared" si="19"/>
        <v>#REF!</v>
      </c>
      <c r="W80" s="20"/>
      <c r="X80" s="20"/>
      <c r="Y80" s="20"/>
      <c r="Z80" s="20"/>
    </row>
    <row r="81" ht="22.5" customHeight="1">
      <c r="A81" s="233" t="str">
        <f>SIMPLvolumes!D86</f>
        <v>6H</v>
      </c>
      <c r="B81" s="234" t="str">
        <f>IF(SIMPLvolumes!Z86=0,"",SIMPLvolumes!Z86)</f>
        <v/>
      </c>
      <c r="C81" s="235" t="str">
        <f>IF(SIMPLvolumes!AA86=0,"",SIMPLvolumes!AA86)</f>
        <v/>
      </c>
      <c r="D81" s="235" t="str">
        <f>IF(SIMPLvolumes!AB86=0,"",SIMPLvolumes!AB86)</f>
        <v/>
      </c>
      <c r="E81" s="235" t="str">
        <f>IF(SIMPLvolumes!AC86=0,"",SIMPLvolumes!AC86)</f>
        <v/>
      </c>
      <c r="F81" s="235" t="str">
        <f>IF(SIMPLvolumes!AD86=0,"",SIMPLvolumes!AD86)</f>
        <v/>
      </c>
      <c r="G81" s="235" t="str">
        <f>IF(SIMPLvolumes!AE86=0,"",SIMPLvolumes!AE86)</f>
        <v/>
      </c>
      <c r="H81" s="235" t="str">
        <f>IF(SIMPLvolumes!AF86=0,"",SIMPLvolumes!AF86)</f>
        <v/>
      </c>
      <c r="I81" s="235" t="str">
        <f>IF(SIMPLvolumes!AG86=0,"",SIMPLvolumes!AG86)</f>
        <v/>
      </c>
      <c r="J81" s="235" t="str">
        <f>IF(SIMPLvolumes!AH86=0,"",SIMPLvolumes!AH86)</f>
        <v/>
      </c>
      <c r="K81" s="235" t="str">
        <f>IF(SIMPLvolumes!AI86=0,"",SIMPLvolumes!AI86)</f>
        <v/>
      </c>
      <c r="L81" s="235" t="str">
        <f>IF(SIMPLvolumes!AJ86=0,"",SIMPLvolumes!AJ86)</f>
        <v/>
      </c>
      <c r="M81" s="235" t="str">
        <f>IF(SIMPLvolumes!AK86=0,"",SIMPLvolumes!AK86)</f>
        <v/>
      </c>
      <c r="N81" s="235" t="str">
        <f>IF(SIMPLvolumes!AL86=0,"",SIMPLvolumes!AL86)</f>
        <v/>
      </c>
      <c r="O81" s="236">
        <f t="shared" si="18"/>
        <v>0</v>
      </c>
      <c r="P81" s="237">
        <f>O81*SIMPLvolumes!W86</f>
        <v>0</v>
      </c>
      <c r="Q81" s="237">
        <f>O81*SIMPLvolumes!T86</f>
        <v>0</v>
      </c>
      <c r="R81" s="208"/>
      <c r="S81" s="20"/>
      <c r="T81" s="20"/>
      <c r="U81" s="20" t="str">
        <f t="shared" si="17"/>
        <v/>
      </c>
      <c r="V81" s="212" t="str">
        <f t="shared" si="19"/>
        <v>#REF!</v>
      </c>
      <c r="W81" s="20"/>
      <c r="X81" s="20"/>
      <c r="Y81" s="20"/>
      <c r="Z81" s="20"/>
    </row>
    <row r="82" ht="22.5" customHeight="1">
      <c r="A82" s="233" t="str">
        <f>SIMPLvolumes!D87</f>
        <v>6I</v>
      </c>
      <c r="B82" s="234" t="str">
        <f>IF(SIMPLvolumes!Z87=0,"",SIMPLvolumes!Z87)</f>
        <v/>
      </c>
      <c r="C82" s="235" t="str">
        <f>IF(SIMPLvolumes!AA87=0,"",SIMPLvolumes!AA87)</f>
        <v/>
      </c>
      <c r="D82" s="235" t="str">
        <f>IF(SIMPLvolumes!AB87=0,"",SIMPLvolumes!AB87)</f>
        <v/>
      </c>
      <c r="E82" s="235" t="str">
        <f>IF(SIMPLvolumes!AC87=0,"",SIMPLvolumes!AC87)</f>
        <v/>
      </c>
      <c r="F82" s="235" t="str">
        <f>IF(SIMPLvolumes!AD87=0,"",SIMPLvolumes!AD87)</f>
        <v/>
      </c>
      <c r="G82" s="235" t="str">
        <f>IF(SIMPLvolumes!AE87=0,"",SIMPLvolumes!AE87)</f>
        <v/>
      </c>
      <c r="H82" s="235" t="str">
        <f>IF(SIMPLvolumes!AF87=0,"",SIMPLvolumes!AF87)</f>
        <v/>
      </c>
      <c r="I82" s="235" t="str">
        <f>IF(SIMPLvolumes!AG87=0,"",SIMPLvolumes!AG87)</f>
        <v/>
      </c>
      <c r="J82" s="235" t="str">
        <f>IF(SIMPLvolumes!AH87=0,"",SIMPLvolumes!AH87)</f>
        <v/>
      </c>
      <c r="K82" s="235" t="str">
        <f>IF(SIMPLvolumes!AI87=0,"",SIMPLvolumes!AI87)</f>
        <v/>
      </c>
      <c r="L82" s="235" t="str">
        <f>IF(SIMPLvolumes!AJ87=0,"",SIMPLvolumes!AJ87)</f>
        <v/>
      </c>
      <c r="M82" s="235" t="str">
        <f>IF(SIMPLvolumes!AK87=0,"",SIMPLvolumes!AK87)</f>
        <v/>
      </c>
      <c r="N82" s="235" t="str">
        <f>IF(SIMPLvolumes!AL87=0,"",SIMPLvolumes!AL87)</f>
        <v/>
      </c>
      <c r="O82" s="236">
        <f t="shared" si="18"/>
        <v>0</v>
      </c>
      <c r="P82" s="237">
        <f>O82*SIMPLvolumes!W87</f>
        <v>0</v>
      </c>
      <c r="Q82" s="237">
        <f>O82*SIMPLvolumes!T87</f>
        <v>0</v>
      </c>
      <c r="R82" s="208"/>
      <c r="S82" s="20"/>
      <c r="T82" s="20"/>
      <c r="U82" s="20" t="str">
        <f t="shared" si="17"/>
        <v/>
      </c>
      <c r="V82" s="212" t="str">
        <f t="shared" si="19"/>
        <v>#REF!</v>
      </c>
      <c r="W82" s="20"/>
      <c r="X82" s="20"/>
      <c r="Y82" s="20"/>
      <c r="Z82" s="20"/>
    </row>
    <row r="83" ht="22.5" customHeight="1">
      <c r="A83" s="233" t="str">
        <f>SIMPLvolumes!D88</f>
        <v>6K</v>
      </c>
      <c r="B83" s="234" t="str">
        <f>IF(SIMPLvolumes!Z88=0,"",SIMPLvolumes!Z88)</f>
        <v/>
      </c>
      <c r="C83" s="235" t="str">
        <f>IF(SIMPLvolumes!AA88=0,"",SIMPLvolumes!AA88)</f>
        <v/>
      </c>
      <c r="D83" s="235" t="str">
        <f>IF(SIMPLvolumes!AB88=0,"",SIMPLvolumes!AB88)</f>
        <v/>
      </c>
      <c r="E83" s="235" t="str">
        <f>IF(SIMPLvolumes!AC88=0,"",SIMPLvolumes!AC88)</f>
        <v/>
      </c>
      <c r="F83" s="235" t="str">
        <f>IF(SIMPLvolumes!AD88=0,"",SIMPLvolumes!AD88)</f>
        <v/>
      </c>
      <c r="G83" s="235" t="str">
        <f>IF(SIMPLvolumes!AE88=0,"",SIMPLvolumes!AE88)</f>
        <v/>
      </c>
      <c r="H83" s="235" t="str">
        <f>IF(SIMPLvolumes!AF88=0,"",SIMPLvolumes!AF88)</f>
        <v/>
      </c>
      <c r="I83" s="235" t="str">
        <f>IF(SIMPLvolumes!AG88=0,"",SIMPLvolumes!AG88)</f>
        <v/>
      </c>
      <c r="J83" s="235" t="str">
        <f>IF(SIMPLvolumes!AH88=0,"",SIMPLvolumes!AH88)</f>
        <v/>
      </c>
      <c r="K83" s="235" t="str">
        <f>IF(SIMPLvolumes!AI88=0,"",SIMPLvolumes!AI88)</f>
        <v/>
      </c>
      <c r="L83" s="235" t="str">
        <f>IF(SIMPLvolumes!AJ88=0,"",SIMPLvolumes!AJ88)</f>
        <v/>
      </c>
      <c r="M83" s="235" t="str">
        <f>IF(SIMPLvolumes!AK88=0,"",SIMPLvolumes!AK88)</f>
        <v/>
      </c>
      <c r="N83" s="235" t="str">
        <f>IF(SIMPLvolumes!AL88=0,"",SIMPLvolumes!AL88)</f>
        <v/>
      </c>
      <c r="O83" s="236">
        <f t="shared" si="18"/>
        <v>0</v>
      </c>
      <c r="P83" s="237">
        <f>O83*SIMPLvolumes!W88</f>
        <v>0</v>
      </c>
      <c r="Q83" s="237">
        <f>O83*SIMPLvolumes!T88</f>
        <v>0</v>
      </c>
      <c r="R83" s="208"/>
      <c r="S83" s="20"/>
      <c r="T83" s="20"/>
      <c r="U83" s="20" t="str">
        <f t="shared" si="17"/>
        <v/>
      </c>
      <c r="V83" s="212" t="str">
        <f t="shared" si="19"/>
        <v>#REF!</v>
      </c>
      <c r="W83" s="20"/>
      <c r="X83" s="20"/>
      <c r="Y83" s="20"/>
      <c r="Z83" s="20"/>
    </row>
    <row r="84" ht="22.5" customHeight="1">
      <c r="A84" s="233" t="str">
        <f>SIMPLvolumes!D76</f>
        <v>6L</v>
      </c>
      <c r="B84" s="234" t="str">
        <f>IF(SIMPLvolumes!Z76=0,"",SIMPLvolumes!Z76)</f>
        <v/>
      </c>
      <c r="C84" s="235" t="str">
        <f>IF(SIMPLvolumes!AA76=0,"",SIMPLvolumes!AA76)</f>
        <v/>
      </c>
      <c r="D84" s="235" t="str">
        <f>IF(SIMPLvolumes!AB76=0,"",SIMPLvolumes!AB76)</f>
        <v/>
      </c>
      <c r="E84" s="235" t="str">
        <f>IF(SIMPLvolumes!AC76=0,"",SIMPLvolumes!AC76)</f>
        <v/>
      </c>
      <c r="F84" s="235" t="str">
        <f>IF(SIMPLvolumes!AD76=0,"",SIMPLvolumes!AD76)</f>
        <v/>
      </c>
      <c r="G84" s="235" t="str">
        <f>IF(SIMPLvolumes!AE76=0,"",SIMPLvolumes!AE76)</f>
        <v/>
      </c>
      <c r="H84" s="235" t="str">
        <f>IF(SIMPLvolumes!AF76=0,"",SIMPLvolumes!AF76)</f>
        <v/>
      </c>
      <c r="I84" s="235" t="str">
        <f>IF(SIMPLvolumes!AG76=0,"",SIMPLvolumes!AG76)</f>
        <v/>
      </c>
      <c r="J84" s="235" t="str">
        <f>IF(SIMPLvolumes!AH76=0,"",SIMPLvolumes!AH76)</f>
        <v/>
      </c>
      <c r="K84" s="235" t="str">
        <f>IF(SIMPLvolumes!AI76=0,"",SIMPLvolumes!AI76)</f>
        <v/>
      </c>
      <c r="L84" s="235" t="str">
        <f>IF(SIMPLvolumes!AJ76=0,"",SIMPLvolumes!AJ76)</f>
        <v/>
      </c>
      <c r="M84" s="235" t="str">
        <f>IF(SIMPLvolumes!AK76=0,"",SIMPLvolumes!AK76)</f>
        <v/>
      </c>
      <c r="N84" s="235" t="str">
        <f>IF(SIMPLvolumes!AL76=0,"",SIMPLvolumes!AL76)</f>
        <v/>
      </c>
      <c r="O84" s="236">
        <f t="shared" si="18"/>
        <v>0</v>
      </c>
      <c r="P84" s="237">
        <f>O84*SIMPLvolumes!W76</f>
        <v>0</v>
      </c>
      <c r="Q84" s="237">
        <f>O84*SIMPLvolumes!T76</f>
        <v>0</v>
      </c>
      <c r="R84" s="208"/>
      <c r="S84" s="20"/>
      <c r="T84" s="20"/>
      <c r="U84" s="20"/>
      <c r="V84" s="212"/>
      <c r="W84" s="20"/>
      <c r="X84" s="20"/>
      <c r="Y84" s="20"/>
      <c r="Z84" s="20"/>
    </row>
    <row r="85" ht="22.5" customHeight="1">
      <c r="A85" s="233" t="str">
        <f>SIMPLvolumes!D77</f>
        <v>6M</v>
      </c>
      <c r="B85" s="234" t="str">
        <f>IF(SIMPLvolumes!Z77=0,"",SIMPLvolumes!Z77)</f>
        <v/>
      </c>
      <c r="C85" s="235" t="str">
        <f>IF(SIMPLvolumes!AA77=0,"",SIMPLvolumes!AA77)</f>
        <v/>
      </c>
      <c r="D85" s="235" t="str">
        <f>IF(SIMPLvolumes!AB77=0,"",SIMPLvolumes!AB77)</f>
        <v/>
      </c>
      <c r="E85" s="235" t="str">
        <f>IF(SIMPLvolumes!AC77=0,"",SIMPLvolumes!AC77)</f>
        <v/>
      </c>
      <c r="F85" s="235" t="str">
        <f>IF(SIMPLvolumes!AD77=0,"",SIMPLvolumes!AD77)</f>
        <v/>
      </c>
      <c r="G85" s="235" t="str">
        <f>IF(SIMPLvolumes!AE77=0,"",SIMPLvolumes!AE77)</f>
        <v/>
      </c>
      <c r="H85" s="235" t="str">
        <f>IF(SIMPLvolumes!AF77=0,"",SIMPLvolumes!AF77)</f>
        <v/>
      </c>
      <c r="I85" s="235" t="str">
        <f>IF(SIMPLvolumes!AG77=0,"",SIMPLvolumes!AG77)</f>
        <v/>
      </c>
      <c r="J85" s="235" t="str">
        <f>IF(SIMPLvolumes!AH77=0,"",SIMPLvolumes!AH77)</f>
        <v/>
      </c>
      <c r="K85" s="235" t="str">
        <f>IF(SIMPLvolumes!AI77=0,"",SIMPLvolumes!AI77)</f>
        <v/>
      </c>
      <c r="L85" s="235" t="str">
        <f>IF(SIMPLvolumes!AJ77=0,"",SIMPLvolumes!AJ77)</f>
        <v/>
      </c>
      <c r="M85" s="235" t="str">
        <f>IF(SIMPLvolumes!AK77=0,"",SIMPLvolumes!AK77)</f>
        <v/>
      </c>
      <c r="N85" s="235" t="str">
        <f>IF(SIMPLvolumes!AL77=0,"",SIMPLvolumes!AL77)</f>
        <v/>
      </c>
      <c r="O85" s="236">
        <f t="shared" si="18"/>
        <v>0</v>
      </c>
      <c r="P85" s="237">
        <f>O85*SIMPLvolumes!W77</f>
        <v>0</v>
      </c>
      <c r="Q85" s="237">
        <f>O85*SIMPLvolumes!T77</f>
        <v>0</v>
      </c>
      <c r="R85" s="208"/>
      <c r="S85" s="20"/>
      <c r="T85" s="20"/>
      <c r="U85" s="20"/>
      <c r="V85" s="212"/>
      <c r="W85" s="20"/>
      <c r="X85" s="20"/>
      <c r="Y85" s="20"/>
      <c r="Z85" s="20"/>
    </row>
    <row r="86" ht="22.5" customHeight="1">
      <c r="A86" s="233"/>
      <c r="B86" s="234" t="str">
        <f>IF(SIMPLvolumes!Z89=0,"",SIMPLvolumes!Z89)</f>
        <v/>
      </c>
      <c r="C86" s="235" t="str">
        <f>IF(SIMPLvolumes!AA89=0,"",SIMPLvolumes!AA89)</f>
        <v/>
      </c>
      <c r="D86" s="235" t="str">
        <f>IF(SIMPLvolumes!AB89=0,"",SIMPLvolumes!AB89)</f>
        <v/>
      </c>
      <c r="E86" s="235" t="str">
        <f>IF(SIMPLvolumes!AC89=0,"",SIMPLvolumes!AC89)</f>
        <v/>
      </c>
      <c r="F86" s="235" t="str">
        <f>IF(SIMPLvolumes!AD89=0,"",SIMPLvolumes!AD89)</f>
        <v/>
      </c>
      <c r="G86" s="235" t="str">
        <f>IF(SIMPLvolumes!AE89=0,"",SIMPLvolumes!AE89)</f>
        <v/>
      </c>
      <c r="H86" s="235" t="str">
        <f>IF(SIMPLvolumes!AF89=0,"",SIMPLvolumes!AF89)</f>
        <v/>
      </c>
      <c r="I86" s="235" t="str">
        <f>IF(SIMPLvolumes!AG89=0,"",SIMPLvolumes!AG89)</f>
        <v/>
      </c>
      <c r="J86" s="235" t="str">
        <f>IF(SIMPLvolumes!AH89=0,"",SIMPLvolumes!AH89)</f>
        <v/>
      </c>
      <c r="K86" s="235" t="str">
        <f>IF(SIMPLvolumes!AI89=0,"",SIMPLvolumes!AI89)</f>
        <v/>
      </c>
      <c r="L86" s="235" t="str">
        <f>IF(SIMPLvolumes!AJ89=0,"",SIMPLvolumes!AJ89)</f>
        <v/>
      </c>
      <c r="M86" s="235" t="str">
        <f>IF(SIMPLvolumes!AK89=0,"",SIMPLvolumes!AK89)</f>
        <v/>
      </c>
      <c r="N86" s="235" t="str">
        <f>IF(SIMPLvolumes!AL89=0,"",SIMPLvolumes!AL89)</f>
        <v/>
      </c>
      <c r="O86" s="236"/>
      <c r="P86" s="237"/>
      <c r="Q86" s="237"/>
      <c r="R86" s="208"/>
      <c r="S86" s="20"/>
      <c r="T86" s="20"/>
      <c r="U86" s="20" t="str">
        <f t="shared" ref="U86:U103" si="20">IF(T86=1,REPT(""""&amp;A86&amp;".dwg""",O86),"")</f>
        <v/>
      </c>
      <c r="V86" s="212" t="str">
        <f>CONCATENATE(V83,U86)</f>
        <v>#REF!</v>
      </c>
      <c r="W86" s="20"/>
      <c r="X86" s="20"/>
      <c r="Y86" s="20"/>
      <c r="Z86" s="20"/>
    </row>
    <row r="87" ht="22.5" customHeight="1">
      <c r="A87" s="233" t="str">
        <f>SIMPLvolumes!D91</f>
        <v>7A</v>
      </c>
      <c r="B87" s="234" t="str">
        <f>IF(SIMPLvolumes!Z91=0,"",SIMPLvolumes!Z91)</f>
        <v/>
      </c>
      <c r="C87" s="235" t="str">
        <f>IF(SIMPLvolumes!AA91=0,"",SIMPLvolumes!AA91)</f>
        <v/>
      </c>
      <c r="D87" s="235" t="str">
        <f>IF(SIMPLvolumes!AB91=0,"",SIMPLvolumes!AB91)</f>
        <v/>
      </c>
      <c r="E87" s="235" t="str">
        <f>IF(SIMPLvolumes!AC91=0,"",SIMPLvolumes!AC91)</f>
        <v/>
      </c>
      <c r="F87" s="235" t="str">
        <f>IF(SIMPLvolumes!AD91=0,"",SIMPLvolumes!AD91)</f>
        <v/>
      </c>
      <c r="G87" s="235" t="str">
        <f>IF(SIMPLvolumes!AE91=0,"",SIMPLvolumes!AE91)</f>
        <v/>
      </c>
      <c r="H87" s="235" t="str">
        <f>IF(SIMPLvolumes!AF91=0,"",SIMPLvolumes!AF91)</f>
        <v/>
      </c>
      <c r="I87" s="235" t="str">
        <f>IF(SIMPLvolumes!AG91=0,"",SIMPLvolumes!AG91)</f>
        <v/>
      </c>
      <c r="J87" s="235" t="str">
        <f>IF(SIMPLvolumes!AH91=0,"",SIMPLvolumes!AH91)</f>
        <v/>
      </c>
      <c r="K87" s="235" t="str">
        <f>IF(SIMPLvolumes!AI91=0,"",SIMPLvolumes!AI91)</f>
        <v/>
      </c>
      <c r="L87" s="235" t="str">
        <f>IF(SIMPLvolumes!AJ91=0,"",SIMPLvolumes!AJ91)</f>
        <v/>
      </c>
      <c r="M87" s="235" t="str">
        <f>IF(SIMPLvolumes!AK91=0,"",SIMPLvolumes!AK91)</f>
        <v/>
      </c>
      <c r="N87" s="235" t="str">
        <f>IF(SIMPLvolumes!AL91=0,"",SIMPLvolumes!AL91)</f>
        <v/>
      </c>
      <c r="O87" s="236">
        <f t="shared" ref="O87:O104" si="21">SUM(A87:N87)</f>
        <v>0</v>
      </c>
      <c r="P87" s="237">
        <f>O87*SIMPLvolumes!W91</f>
        <v>0</v>
      </c>
      <c r="Q87" s="237">
        <f>O87*SIMPLvolumes!T91</f>
        <v>0</v>
      </c>
      <c r="R87" s="208"/>
      <c r="S87" s="20"/>
      <c r="T87" s="20">
        <v>1.0</v>
      </c>
      <c r="U87" s="20" t="str">
        <f t="shared" si="20"/>
        <v/>
      </c>
      <c r="V87" s="212" t="str">
        <f t="shared" ref="V87:V103" si="22">CONCATENATE(V86,U87)</f>
        <v>#REF!</v>
      </c>
      <c r="W87" s="20"/>
      <c r="X87" s="20"/>
      <c r="Y87" s="20"/>
      <c r="Z87" s="20"/>
    </row>
    <row r="88" ht="22.5" customHeight="1">
      <c r="A88" s="233" t="str">
        <f>SIMPLvolumes!D92</f>
        <v>7B</v>
      </c>
      <c r="B88" s="234" t="str">
        <f>IF(SIMPLvolumes!Z92=0,"",SIMPLvolumes!Z92)</f>
        <v/>
      </c>
      <c r="C88" s="235" t="str">
        <f>IF(SIMPLvolumes!AA92=0,"",SIMPLvolumes!AA92)</f>
        <v/>
      </c>
      <c r="D88" s="235" t="str">
        <f>IF(SIMPLvolumes!AB92=0,"",SIMPLvolumes!AB92)</f>
        <v/>
      </c>
      <c r="E88" s="235" t="str">
        <f>IF(SIMPLvolumes!AC92=0,"",SIMPLvolumes!AC92)</f>
        <v/>
      </c>
      <c r="F88" s="235" t="str">
        <f>IF(SIMPLvolumes!AD92=0,"",SIMPLvolumes!AD92)</f>
        <v/>
      </c>
      <c r="G88" s="235" t="str">
        <f>IF(SIMPLvolumes!AE92=0,"",SIMPLvolumes!AE92)</f>
        <v/>
      </c>
      <c r="H88" s="235" t="str">
        <f>IF(SIMPLvolumes!AF92=0,"",SIMPLvolumes!AF92)</f>
        <v/>
      </c>
      <c r="I88" s="235" t="str">
        <f>IF(SIMPLvolumes!AG92=0,"",SIMPLvolumes!AG92)</f>
        <v/>
      </c>
      <c r="J88" s="235" t="str">
        <f>IF(SIMPLvolumes!AH92=0,"",SIMPLvolumes!AH92)</f>
        <v/>
      </c>
      <c r="K88" s="235" t="str">
        <f>IF(SIMPLvolumes!AI92=0,"",SIMPLvolumes!AI92)</f>
        <v/>
      </c>
      <c r="L88" s="235" t="str">
        <f>IF(SIMPLvolumes!AJ92=0,"",SIMPLvolumes!AJ92)</f>
        <v/>
      </c>
      <c r="M88" s="235" t="str">
        <f>IF(SIMPLvolumes!AK92=0,"",SIMPLvolumes!AK92)</f>
        <v/>
      </c>
      <c r="N88" s="235" t="str">
        <f>IF(SIMPLvolumes!AL92=0,"",SIMPLvolumes!AL92)</f>
        <v/>
      </c>
      <c r="O88" s="236">
        <f t="shared" si="21"/>
        <v>0</v>
      </c>
      <c r="P88" s="237">
        <f>O88*SIMPLvolumes!W92</f>
        <v>0</v>
      </c>
      <c r="Q88" s="237">
        <f>O88*SIMPLvolumes!T92</f>
        <v>0</v>
      </c>
      <c r="R88" s="208"/>
      <c r="S88" s="20"/>
      <c r="T88" s="20">
        <v>1.0</v>
      </c>
      <c r="U88" s="20" t="str">
        <f t="shared" si="20"/>
        <v/>
      </c>
      <c r="V88" s="212" t="str">
        <f t="shared" si="22"/>
        <v>#REF!</v>
      </c>
      <c r="W88" s="20"/>
      <c r="X88" s="20"/>
      <c r="Y88" s="20"/>
      <c r="Z88" s="20"/>
    </row>
    <row r="89" ht="22.5" customHeight="1">
      <c r="A89" s="233" t="str">
        <f>SIMPLvolumes!D93</f>
        <v>7C</v>
      </c>
      <c r="B89" s="234" t="str">
        <f>IF(SIMPLvolumes!Z93=0,"",SIMPLvolumes!Z93)</f>
        <v/>
      </c>
      <c r="C89" s="235" t="str">
        <f>IF(SIMPLvolumes!AA93=0,"",SIMPLvolumes!AA93)</f>
        <v/>
      </c>
      <c r="D89" s="235" t="str">
        <f>IF(SIMPLvolumes!AB93=0,"",SIMPLvolumes!AB93)</f>
        <v/>
      </c>
      <c r="E89" s="235" t="str">
        <f>IF(SIMPLvolumes!AC93=0,"",SIMPLvolumes!AC93)</f>
        <v/>
      </c>
      <c r="F89" s="235" t="str">
        <f>IF(SIMPLvolumes!AD93=0,"",SIMPLvolumes!AD93)</f>
        <v/>
      </c>
      <c r="G89" s="235" t="str">
        <f>IF(SIMPLvolumes!AE93=0,"",SIMPLvolumes!AE93)</f>
        <v/>
      </c>
      <c r="H89" s="235" t="str">
        <f>IF(SIMPLvolumes!AF93=0,"",SIMPLvolumes!AF93)</f>
        <v/>
      </c>
      <c r="I89" s="235" t="str">
        <f>IF(SIMPLvolumes!AG93=0,"",SIMPLvolumes!AG93)</f>
        <v/>
      </c>
      <c r="J89" s="235" t="str">
        <f>IF(SIMPLvolumes!AH93=0,"",SIMPLvolumes!AH93)</f>
        <v/>
      </c>
      <c r="K89" s="235" t="str">
        <f>IF(SIMPLvolumes!AI93=0,"",SIMPLvolumes!AI93)</f>
        <v/>
      </c>
      <c r="L89" s="235" t="str">
        <f>IF(SIMPLvolumes!AJ93=0,"",SIMPLvolumes!AJ93)</f>
        <v/>
      </c>
      <c r="M89" s="235" t="str">
        <f>IF(SIMPLvolumes!AK93=0,"",SIMPLvolumes!AK93)</f>
        <v/>
      </c>
      <c r="N89" s="235" t="str">
        <f>IF(SIMPLvolumes!AL93=0,"",SIMPLvolumes!AL93)</f>
        <v/>
      </c>
      <c r="O89" s="236">
        <f t="shared" si="21"/>
        <v>0</v>
      </c>
      <c r="P89" s="237">
        <f>O89*SIMPLvolumes!W93</f>
        <v>0</v>
      </c>
      <c r="Q89" s="237">
        <f>O89*SIMPLvolumes!T93</f>
        <v>0</v>
      </c>
      <c r="R89" s="208"/>
      <c r="S89" s="20"/>
      <c r="T89" s="20">
        <v>1.0</v>
      </c>
      <c r="U89" s="20" t="str">
        <f t="shared" si="20"/>
        <v/>
      </c>
      <c r="V89" s="212" t="str">
        <f t="shared" si="22"/>
        <v>#REF!</v>
      </c>
      <c r="W89" s="20"/>
      <c r="X89" s="20"/>
      <c r="Y89" s="20"/>
      <c r="Z89" s="20"/>
    </row>
    <row r="90" ht="22.5" customHeight="1">
      <c r="A90" s="233" t="str">
        <f>SIMPLvolumes!D94</f>
        <v>7D</v>
      </c>
      <c r="B90" s="234" t="str">
        <f>IF(SIMPLvolumes!Z94=0,"",SIMPLvolumes!Z94)</f>
        <v/>
      </c>
      <c r="C90" s="235" t="str">
        <f>IF(SIMPLvolumes!AA94=0,"",SIMPLvolumes!AA94)</f>
        <v/>
      </c>
      <c r="D90" s="235" t="str">
        <f>IF(SIMPLvolumes!AB94=0,"",SIMPLvolumes!AB94)</f>
        <v/>
      </c>
      <c r="E90" s="235" t="str">
        <f>IF(SIMPLvolumes!AC94=0,"",SIMPLvolumes!AC94)</f>
        <v/>
      </c>
      <c r="F90" s="235" t="str">
        <f>IF(SIMPLvolumes!AD94=0,"",SIMPLvolumes!AD94)</f>
        <v/>
      </c>
      <c r="G90" s="235" t="str">
        <f>IF(SIMPLvolumes!AE94=0,"",SIMPLvolumes!AE94)</f>
        <v/>
      </c>
      <c r="H90" s="235" t="str">
        <f>IF(SIMPLvolumes!AF94=0,"",SIMPLvolumes!AF94)</f>
        <v/>
      </c>
      <c r="I90" s="235" t="str">
        <f>IF(SIMPLvolumes!AG94=0,"",SIMPLvolumes!AG94)</f>
        <v/>
      </c>
      <c r="J90" s="235" t="str">
        <f>IF(SIMPLvolumes!AH94=0,"",SIMPLvolumes!AH94)</f>
        <v/>
      </c>
      <c r="K90" s="235" t="str">
        <f>IF(SIMPLvolumes!AI94=0,"",SIMPLvolumes!AI94)</f>
        <v/>
      </c>
      <c r="L90" s="235" t="str">
        <f>IF(SIMPLvolumes!AJ94=0,"",SIMPLvolumes!AJ94)</f>
        <v/>
      </c>
      <c r="M90" s="235" t="str">
        <f>IF(SIMPLvolumes!AK94=0,"",SIMPLvolumes!AK94)</f>
        <v/>
      </c>
      <c r="N90" s="235" t="str">
        <f>IF(SIMPLvolumes!AL94=0,"",SIMPLvolumes!AL94)</f>
        <v/>
      </c>
      <c r="O90" s="236">
        <f t="shared" si="21"/>
        <v>0</v>
      </c>
      <c r="P90" s="237">
        <f>O90*SIMPLvolumes!W94</f>
        <v>0</v>
      </c>
      <c r="Q90" s="237">
        <f>O90*SIMPLvolumes!T94</f>
        <v>0</v>
      </c>
      <c r="R90" s="208"/>
      <c r="S90" s="20"/>
      <c r="T90" s="20">
        <v>1.0</v>
      </c>
      <c r="U90" s="20" t="str">
        <f t="shared" si="20"/>
        <v/>
      </c>
      <c r="V90" s="212" t="str">
        <f t="shared" si="22"/>
        <v>#REF!</v>
      </c>
      <c r="W90" s="20"/>
      <c r="X90" s="20"/>
      <c r="Y90" s="20"/>
      <c r="Z90" s="20"/>
    </row>
    <row r="91" ht="22.5" customHeight="1">
      <c r="A91" s="233" t="str">
        <f>SIMPLvolumes!D95</f>
        <v>7E</v>
      </c>
      <c r="B91" s="234" t="str">
        <f>IF(SIMPLvolumes!Z95=0,"",SIMPLvolumes!Z95)</f>
        <v/>
      </c>
      <c r="C91" s="235" t="str">
        <f>IF(SIMPLvolumes!AA95=0,"",SIMPLvolumes!AA95)</f>
        <v/>
      </c>
      <c r="D91" s="235" t="str">
        <f>IF(SIMPLvolumes!AB95=0,"",SIMPLvolumes!AB95)</f>
        <v/>
      </c>
      <c r="E91" s="235" t="str">
        <f>IF(SIMPLvolumes!AC95=0,"",SIMPLvolumes!AC95)</f>
        <v/>
      </c>
      <c r="F91" s="235" t="str">
        <f>IF(SIMPLvolumes!AD95=0,"",SIMPLvolumes!AD95)</f>
        <v/>
      </c>
      <c r="G91" s="235" t="str">
        <f>IF(SIMPLvolumes!AE95=0,"",SIMPLvolumes!AE95)</f>
        <v/>
      </c>
      <c r="H91" s="235" t="str">
        <f>IF(SIMPLvolumes!AF95=0,"",SIMPLvolumes!AF95)</f>
        <v/>
      </c>
      <c r="I91" s="235" t="str">
        <f>IF(SIMPLvolumes!AG95=0,"",SIMPLvolumes!AG95)</f>
        <v/>
      </c>
      <c r="J91" s="235" t="str">
        <f>IF(SIMPLvolumes!AH95=0,"",SIMPLvolumes!AH95)</f>
        <v/>
      </c>
      <c r="K91" s="235" t="str">
        <f>IF(SIMPLvolumes!AI95=0,"",SIMPLvolumes!AI95)</f>
        <v/>
      </c>
      <c r="L91" s="235" t="str">
        <f>IF(SIMPLvolumes!AJ95=0,"",SIMPLvolumes!AJ95)</f>
        <v/>
      </c>
      <c r="M91" s="235" t="str">
        <f>IF(SIMPLvolumes!AK95=0,"",SIMPLvolumes!AK95)</f>
        <v/>
      </c>
      <c r="N91" s="235" t="str">
        <f>IF(SIMPLvolumes!AL95=0,"",SIMPLvolumes!AL95)</f>
        <v/>
      </c>
      <c r="O91" s="236">
        <f t="shared" si="21"/>
        <v>0</v>
      </c>
      <c r="P91" s="237">
        <f>O91*SIMPLvolumes!W95</f>
        <v>0</v>
      </c>
      <c r="Q91" s="237">
        <f>O91*SIMPLvolumes!T95</f>
        <v>0</v>
      </c>
      <c r="R91" s="208"/>
      <c r="S91" s="20"/>
      <c r="T91" s="20">
        <v>1.0</v>
      </c>
      <c r="U91" s="20" t="str">
        <f t="shared" si="20"/>
        <v/>
      </c>
      <c r="V91" s="212" t="str">
        <f t="shared" si="22"/>
        <v>#REF!</v>
      </c>
      <c r="W91" s="20"/>
      <c r="X91" s="20"/>
      <c r="Y91" s="20"/>
      <c r="Z91" s="20"/>
    </row>
    <row r="92" ht="22.5" customHeight="1">
      <c r="A92" s="233" t="str">
        <f>SIMPLvolumes!D96</f>
        <v>7F</v>
      </c>
      <c r="B92" s="234" t="str">
        <f>IF(SIMPLvolumes!Z96=0,"",SIMPLvolumes!Z96)</f>
        <v/>
      </c>
      <c r="C92" s="235" t="str">
        <f>IF(SIMPLvolumes!AA96=0,"",SIMPLvolumes!AA96)</f>
        <v/>
      </c>
      <c r="D92" s="235" t="str">
        <f>IF(SIMPLvolumes!AB96=0,"",SIMPLvolumes!AB96)</f>
        <v/>
      </c>
      <c r="E92" s="235" t="str">
        <f>IF(SIMPLvolumes!AC96=0,"",SIMPLvolumes!AC96)</f>
        <v/>
      </c>
      <c r="F92" s="235" t="str">
        <f>IF(SIMPLvolumes!AD96=0,"",SIMPLvolumes!AD96)</f>
        <v/>
      </c>
      <c r="G92" s="235" t="str">
        <f>IF(SIMPLvolumes!AE96=0,"",SIMPLvolumes!AE96)</f>
        <v/>
      </c>
      <c r="H92" s="235" t="str">
        <f>IF(SIMPLvolumes!AF96=0,"",SIMPLvolumes!AF96)</f>
        <v/>
      </c>
      <c r="I92" s="235" t="str">
        <f>IF(SIMPLvolumes!AG96=0,"",SIMPLvolumes!AG96)</f>
        <v/>
      </c>
      <c r="J92" s="235" t="str">
        <f>IF(SIMPLvolumes!AH96=0,"",SIMPLvolumes!AH96)</f>
        <v/>
      </c>
      <c r="K92" s="235" t="str">
        <f>IF(SIMPLvolumes!AI96=0,"",SIMPLvolumes!AI96)</f>
        <v/>
      </c>
      <c r="L92" s="235" t="str">
        <f>IF(SIMPLvolumes!AJ96=0,"",SIMPLvolumes!AJ96)</f>
        <v/>
      </c>
      <c r="M92" s="235" t="str">
        <f>IF(SIMPLvolumes!AK96=0,"",SIMPLvolumes!AK96)</f>
        <v/>
      </c>
      <c r="N92" s="235" t="str">
        <f>IF(SIMPLvolumes!AL96=0,"",SIMPLvolumes!AL96)</f>
        <v/>
      </c>
      <c r="O92" s="236">
        <f t="shared" si="21"/>
        <v>0</v>
      </c>
      <c r="P92" s="237">
        <f>O92*SIMPLvolumes!W96</f>
        <v>0</v>
      </c>
      <c r="Q92" s="237">
        <f>O92*SIMPLvolumes!T96</f>
        <v>0</v>
      </c>
      <c r="R92" s="208"/>
      <c r="S92" s="20"/>
      <c r="T92" s="20">
        <v>1.0</v>
      </c>
      <c r="U92" s="20" t="str">
        <f t="shared" si="20"/>
        <v/>
      </c>
      <c r="V92" s="212" t="str">
        <f t="shared" si="22"/>
        <v>#REF!</v>
      </c>
      <c r="W92" s="20"/>
      <c r="X92" s="20"/>
      <c r="Y92" s="20"/>
      <c r="Z92" s="20"/>
    </row>
    <row r="93" ht="22.5" customHeight="1">
      <c r="A93" s="233" t="str">
        <f>SIMPLvolumes!D97</f>
        <v>7G</v>
      </c>
      <c r="B93" s="234" t="str">
        <f>IF(SIMPLvolumes!Z97=0,"",SIMPLvolumes!Z97)</f>
        <v/>
      </c>
      <c r="C93" s="235" t="str">
        <f>IF(SIMPLvolumes!AA97=0,"",SIMPLvolumes!AA97)</f>
        <v/>
      </c>
      <c r="D93" s="235" t="str">
        <f>IF(SIMPLvolumes!AB97=0,"",SIMPLvolumes!AB97)</f>
        <v/>
      </c>
      <c r="E93" s="235" t="str">
        <f>IF(SIMPLvolumes!AC97=0,"",SIMPLvolumes!AC97)</f>
        <v/>
      </c>
      <c r="F93" s="235" t="str">
        <f>IF(SIMPLvolumes!AD97=0,"",SIMPLvolumes!AD97)</f>
        <v/>
      </c>
      <c r="G93" s="235" t="str">
        <f>IF(SIMPLvolumes!AE97=0,"",SIMPLvolumes!AE97)</f>
        <v/>
      </c>
      <c r="H93" s="235" t="str">
        <f>IF(SIMPLvolumes!AF97=0,"",SIMPLvolumes!AF97)</f>
        <v/>
      </c>
      <c r="I93" s="235" t="str">
        <f>IF(SIMPLvolumes!AG97=0,"",SIMPLvolumes!AG97)</f>
        <v/>
      </c>
      <c r="J93" s="235" t="str">
        <f>IF(SIMPLvolumes!AH97=0,"",SIMPLvolumes!AH97)</f>
        <v/>
      </c>
      <c r="K93" s="235" t="str">
        <f>IF(SIMPLvolumes!AI97=0,"",SIMPLvolumes!AI97)</f>
        <v/>
      </c>
      <c r="L93" s="235" t="str">
        <f>IF(SIMPLvolumes!AJ97=0,"",SIMPLvolumes!AJ97)</f>
        <v/>
      </c>
      <c r="M93" s="235" t="str">
        <f>IF(SIMPLvolumes!AK97=0,"",SIMPLvolumes!AK97)</f>
        <v/>
      </c>
      <c r="N93" s="235" t="str">
        <f>IF(SIMPLvolumes!AL97=0,"",SIMPLvolumes!AL97)</f>
        <v/>
      </c>
      <c r="O93" s="236">
        <f t="shared" si="21"/>
        <v>0</v>
      </c>
      <c r="P93" s="237">
        <f>O93*SIMPLvolumes!W97</f>
        <v>0</v>
      </c>
      <c r="Q93" s="237">
        <f>O93*SIMPLvolumes!T97</f>
        <v>0</v>
      </c>
      <c r="R93" s="208"/>
      <c r="S93" s="20"/>
      <c r="T93" s="20">
        <v>1.0</v>
      </c>
      <c r="U93" s="20" t="str">
        <f t="shared" si="20"/>
        <v/>
      </c>
      <c r="V93" s="212" t="str">
        <f t="shared" si="22"/>
        <v>#REF!</v>
      </c>
      <c r="W93" s="20"/>
      <c r="X93" s="20"/>
      <c r="Y93" s="20"/>
      <c r="Z93" s="20"/>
    </row>
    <row r="94" ht="22.5" customHeight="1">
      <c r="A94" s="233" t="str">
        <f>SIMPLvolumes!D98</f>
        <v>7H</v>
      </c>
      <c r="B94" s="234" t="str">
        <f>IF(SIMPLvolumes!Z98=0,"",SIMPLvolumes!Z98)</f>
        <v/>
      </c>
      <c r="C94" s="235" t="str">
        <f>IF(SIMPLvolumes!AA98=0,"",SIMPLvolumes!AA98)</f>
        <v/>
      </c>
      <c r="D94" s="235" t="str">
        <f>IF(SIMPLvolumes!AB98=0,"",SIMPLvolumes!AB98)</f>
        <v/>
      </c>
      <c r="E94" s="235" t="str">
        <f>IF(SIMPLvolumes!AC98=0,"",SIMPLvolumes!AC98)</f>
        <v/>
      </c>
      <c r="F94" s="235" t="str">
        <f>IF(SIMPLvolumes!AD98=0,"",SIMPLvolumes!AD98)</f>
        <v/>
      </c>
      <c r="G94" s="235" t="str">
        <f>IF(SIMPLvolumes!AE98=0,"",SIMPLvolumes!AE98)</f>
        <v/>
      </c>
      <c r="H94" s="235" t="str">
        <f>IF(SIMPLvolumes!AF98=0,"",SIMPLvolumes!AF98)</f>
        <v/>
      </c>
      <c r="I94" s="235" t="str">
        <f>IF(SIMPLvolumes!AG98=0,"",SIMPLvolumes!AG98)</f>
        <v/>
      </c>
      <c r="J94" s="235" t="str">
        <f>IF(SIMPLvolumes!AH98=0,"",SIMPLvolumes!AH98)</f>
        <v/>
      </c>
      <c r="K94" s="235" t="str">
        <f>IF(SIMPLvolumes!AI98=0,"",SIMPLvolumes!AI98)</f>
        <v/>
      </c>
      <c r="L94" s="235" t="str">
        <f>IF(SIMPLvolumes!AJ98=0,"",SIMPLvolumes!AJ98)</f>
        <v/>
      </c>
      <c r="M94" s="235" t="str">
        <f>IF(SIMPLvolumes!AK98=0,"",SIMPLvolumes!AK98)</f>
        <v/>
      </c>
      <c r="N94" s="235" t="str">
        <f>IF(SIMPLvolumes!AL98=0,"",SIMPLvolumes!AL98)</f>
        <v/>
      </c>
      <c r="O94" s="236">
        <f t="shared" si="21"/>
        <v>0</v>
      </c>
      <c r="P94" s="237">
        <f>O94*SIMPLvolumes!W98</f>
        <v>0</v>
      </c>
      <c r="Q94" s="237">
        <f>O94*SIMPLvolumes!T98</f>
        <v>0</v>
      </c>
      <c r="R94" s="208"/>
      <c r="S94" s="20"/>
      <c r="T94" s="20">
        <v>1.0</v>
      </c>
      <c r="U94" s="20" t="str">
        <f t="shared" si="20"/>
        <v/>
      </c>
      <c r="V94" s="212" t="str">
        <f t="shared" si="22"/>
        <v>#REF!</v>
      </c>
      <c r="W94" s="20"/>
      <c r="X94" s="20"/>
      <c r="Y94" s="20"/>
      <c r="Z94" s="20"/>
    </row>
    <row r="95" ht="22.5" customHeight="1">
      <c r="A95" s="233" t="str">
        <f>SIMPLvolumes!D99</f>
        <v>7I</v>
      </c>
      <c r="B95" s="234" t="str">
        <f>IF(SIMPLvolumes!Z99=0,"",SIMPLvolumes!Z99)</f>
        <v/>
      </c>
      <c r="C95" s="235" t="str">
        <f>IF(SIMPLvolumes!AA99=0,"",SIMPLvolumes!AA99)</f>
        <v/>
      </c>
      <c r="D95" s="235" t="str">
        <f>IF(SIMPLvolumes!AB99=0,"",SIMPLvolumes!AB99)</f>
        <v/>
      </c>
      <c r="E95" s="235" t="str">
        <f>IF(SIMPLvolumes!AC99=0,"",SIMPLvolumes!AC99)</f>
        <v/>
      </c>
      <c r="F95" s="235" t="str">
        <f>IF(SIMPLvolumes!AD99=0,"",SIMPLvolumes!AD99)</f>
        <v/>
      </c>
      <c r="G95" s="235" t="str">
        <f>IF(SIMPLvolumes!AE99=0,"",SIMPLvolumes!AE99)</f>
        <v/>
      </c>
      <c r="H95" s="235" t="str">
        <f>IF(SIMPLvolumes!AF99=0,"",SIMPLvolumes!AF99)</f>
        <v/>
      </c>
      <c r="I95" s="235" t="str">
        <f>IF(SIMPLvolumes!AG99=0,"",SIMPLvolumes!AG99)</f>
        <v/>
      </c>
      <c r="J95" s="235" t="str">
        <f>IF(SIMPLvolumes!AH99=0,"",SIMPLvolumes!AH99)</f>
        <v/>
      </c>
      <c r="K95" s="235" t="str">
        <f>IF(SIMPLvolumes!AI99=0,"",SIMPLvolumes!AI99)</f>
        <v/>
      </c>
      <c r="L95" s="235" t="str">
        <f>IF(SIMPLvolumes!AJ99=0,"",SIMPLvolumes!AJ99)</f>
        <v/>
      </c>
      <c r="M95" s="235" t="str">
        <f>IF(SIMPLvolumes!AK99=0,"",SIMPLvolumes!AK99)</f>
        <v/>
      </c>
      <c r="N95" s="235" t="str">
        <f>IF(SIMPLvolumes!AL99=0,"",SIMPLvolumes!AL99)</f>
        <v/>
      </c>
      <c r="O95" s="236">
        <f t="shared" si="21"/>
        <v>0</v>
      </c>
      <c r="P95" s="237">
        <f>O95*SIMPLvolumes!W99</f>
        <v>0</v>
      </c>
      <c r="Q95" s="237">
        <f>O95*SIMPLvolumes!T99</f>
        <v>0</v>
      </c>
      <c r="R95" s="208"/>
      <c r="S95" s="20"/>
      <c r="T95" s="20">
        <v>1.0</v>
      </c>
      <c r="U95" s="20" t="str">
        <f t="shared" si="20"/>
        <v/>
      </c>
      <c r="V95" s="212" t="str">
        <f t="shared" si="22"/>
        <v>#REF!</v>
      </c>
      <c r="W95" s="20"/>
      <c r="X95" s="20"/>
      <c r="Y95" s="20"/>
      <c r="Z95" s="20"/>
    </row>
    <row r="96" ht="22.5" customHeight="1">
      <c r="A96" s="233" t="str">
        <f>SIMPLvolumes!D100</f>
        <v>7J</v>
      </c>
      <c r="B96" s="234" t="str">
        <f>IF(SIMPLvolumes!Z100=0,"",SIMPLvolumes!Z100)</f>
        <v/>
      </c>
      <c r="C96" s="235" t="str">
        <f>IF(SIMPLvolumes!AA100=0,"",SIMPLvolumes!AA100)</f>
        <v/>
      </c>
      <c r="D96" s="235" t="str">
        <f>IF(SIMPLvolumes!AB100=0,"",SIMPLvolumes!AB100)</f>
        <v/>
      </c>
      <c r="E96" s="235" t="str">
        <f>IF(SIMPLvolumes!AC100=0,"",SIMPLvolumes!AC100)</f>
        <v/>
      </c>
      <c r="F96" s="235" t="str">
        <f>IF(SIMPLvolumes!AD100=0,"",SIMPLvolumes!AD100)</f>
        <v/>
      </c>
      <c r="G96" s="235" t="str">
        <f>IF(SIMPLvolumes!AE100=0,"",SIMPLvolumes!AE100)</f>
        <v/>
      </c>
      <c r="H96" s="235" t="str">
        <f>IF(SIMPLvolumes!AF100=0,"",SIMPLvolumes!AF100)</f>
        <v/>
      </c>
      <c r="I96" s="235" t="str">
        <f>IF(SIMPLvolumes!AG100=0,"",SIMPLvolumes!AG100)</f>
        <v/>
      </c>
      <c r="J96" s="235" t="str">
        <f>IF(SIMPLvolumes!AH100=0,"",SIMPLvolumes!AH100)</f>
        <v/>
      </c>
      <c r="K96" s="235" t="str">
        <f>IF(SIMPLvolumes!AI100=0,"",SIMPLvolumes!AI100)</f>
        <v/>
      </c>
      <c r="L96" s="235" t="str">
        <f>IF(SIMPLvolumes!AJ100=0,"",SIMPLvolumes!AJ100)</f>
        <v/>
      </c>
      <c r="M96" s="235" t="str">
        <f>IF(SIMPLvolumes!AK100=0,"",SIMPLvolumes!AK100)</f>
        <v/>
      </c>
      <c r="N96" s="235" t="str">
        <f>IF(SIMPLvolumes!AL100=0,"",SIMPLvolumes!AL100)</f>
        <v/>
      </c>
      <c r="O96" s="236">
        <f t="shared" si="21"/>
        <v>0</v>
      </c>
      <c r="P96" s="237">
        <f>O96*SIMPLvolumes!W100</f>
        <v>0</v>
      </c>
      <c r="Q96" s="237">
        <f>O96*SIMPLvolumes!T100</f>
        <v>0</v>
      </c>
      <c r="R96" s="208"/>
      <c r="S96" s="20"/>
      <c r="T96" s="20">
        <v>1.0</v>
      </c>
      <c r="U96" s="20" t="str">
        <f t="shared" si="20"/>
        <v/>
      </c>
      <c r="V96" s="212" t="str">
        <f t="shared" si="22"/>
        <v>#REF!</v>
      </c>
      <c r="W96" s="20"/>
      <c r="X96" s="20"/>
      <c r="Y96" s="20"/>
      <c r="Z96" s="20"/>
    </row>
    <row r="97" ht="22.5" customHeight="1">
      <c r="A97" s="233" t="str">
        <f>SIMPLvolumes!D101</f>
        <v>7K</v>
      </c>
      <c r="B97" s="234" t="str">
        <f>IF(SIMPLvolumes!Z101=0,"",SIMPLvolumes!Z101)</f>
        <v/>
      </c>
      <c r="C97" s="235" t="str">
        <f>IF(SIMPLvolumes!AA101=0,"",SIMPLvolumes!AA101)</f>
        <v/>
      </c>
      <c r="D97" s="235" t="str">
        <f>IF(SIMPLvolumes!AB101=0,"",SIMPLvolumes!AB101)</f>
        <v/>
      </c>
      <c r="E97" s="235" t="str">
        <f>IF(SIMPLvolumes!AC101=0,"",SIMPLvolumes!AC101)</f>
        <v/>
      </c>
      <c r="F97" s="235" t="str">
        <f>IF(SIMPLvolumes!AD101=0,"",SIMPLvolumes!AD101)</f>
        <v/>
      </c>
      <c r="G97" s="235" t="str">
        <f>IF(SIMPLvolumes!AE101=0,"",SIMPLvolumes!AE101)</f>
        <v/>
      </c>
      <c r="H97" s="235" t="str">
        <f>IF(SIMPLvolumes!AF101=0,"",SIMPLvolumes!AF101)</f>
        <v/>
      </c>
      <c r="I97" s="235" t="str">
        <f>IF(SIMPLvolumes!AG101=0,"",SIMPLvolumes!AG101)</f>
        <v/>
      </c>
      <c r="J97" s="235" t="str">
        <f>IF(SIMPLvolumes!AH101=0,"",SIMPLvolumes!AH101)</f>
        <v/>
      </c>
      <c r="K97" s="235" t="str">
        <f>IF(SIMPLvolumes!AI101=0,"",SIMPLvolumes!AI101)</f>
        <v/>
      </c>
      <c r="L97" s="235" t="str">
        <f>IF(SIMPLvolumes!AJ101=0,"",SIMPLvolumes!AJ101)</f>
        <v/>
      </c>
      <c r="M97" s="235" t="str">
        <f>IF(SIMPLvolumes!AK101=0,"",SIMPLvolumes!AK101)</f>
        <v/>
      </c>
      <c r="N97" s="235" t="str">
        <f>IF(SIMPLvolumes!AL101=0,"",SIMPLvolumes!AL101)</f>
        <v/>
      </c>
      <c r="O97" s="236">
        <f t="shared" si="21"/>
        <v>0</v>
      </c>
      <c r="P97" s="237">
        <f>O97*SIMPLvolumes!W101</f>
        <v>0</v>
      </c>
      <c r="Q97" s="237">
        <f>O97*SIMPLvolumes!T101</f>
        <v>0</v>
      </c>
      <c r="R97" s="208"/>
      <c r="S97" s="20"/>
      <c r="T97" s="20">
        <v>1.0</v>
      </c>
      <c r="U97" s="20" t="str">
        <f t="shared" si="20"/>
        <v/>
      </c>
      <c r="V97" s="212" t="str">
        <f t="shared" si="22"/>
        <v>#REF!</v>
      </c>
      <c r="W97" s="20"/>
      <c r="X97" s="20"/>
      <c r="Y97" s="20"/>
      <c r="Z97" s="20"/>
    </row>
    <row r="98" ht="22.5" customHeight="1">
      <c r="A98" s="233" t="str">
        <f>SIMPLvolumes!D102</f>
        <v>7L</v>
      </c>
      <c r="B98" s="234" t="str">
        <f>IF(SIMPLvolumes!Z102=0,"",SIMPLvolumes!Z102)</f>
        <v/>
      </c>
      <c r="C98" s="235" t="str">
        <f>IF(SIMPLvolumes!AA102=0,"",SIMPLvolumes!AA102)</f>
        <v/>
      </c>
      <c r="D98" s="235" t="str">
        <f>IF(SIMPLvolumes!AB102=0,"",SIMPLvolumes!AB102)</f>
        <v/>
      </c>
      <c r="E98" s="235" t="str">
        <f>IF(SIMPLvolumes!AC102=0,"",SIMPLvolumes!AC102)</f>
        <v/>
      </c>
      <c r="F98" s="235" t="str">
        <f>IF(SIMPLvolumes!AD102=0,"",SIMPLvolumes!AD102)</f>
        <v/>
      </c>
      <c r="G98" s="235" t="str">
        <f>IF(SIMPLvolumes!AE102=0,"",SIMPLvolumes!AE102)</f>
        <v/>
      </c>
      <c r="H98" s="235" t="str">
        <f>IF(SIMPLvolumes!AF102=0,"",SIMPLvolumes!AF102)</f>
        <v/>
      </c>
      <c r="I98" s="235" t="str">
        <f>IF(SIMPLvolumes!AG102=0,"",SIMPLvolumes!AG102)</f>
        <v/>
      </c>
      <c r="J98" s="235" t="str">
        <f>IF(SIMPLvolumes!AH102=0,"",SIMPLvolumes!AH102)</f>
        <v/>
      </c>
      <c r="K98" s="235" t="str">
        <f>IF(SIMPLvolumes!AI102=0,"",SIMPLvolumes!AI102)</f>
        <v/>
      </c>
      <c r="L98" s="235" t="str">
        <f>IF(SIMPLvolumes!AJ102=0,"",SIMPLvolumes!AJ102)</f>
        <v/>
      </c>
      <c r="M98" s="235" t="str">
        <f>IF(SIMPLvolumes!AK102=0,"",SIMPLvolumes!AK102)</f>
        <v/>
      </c>
      <c r="N98" s="235" t="str">
        <f>IF(SIMPLvolumes!AL102=0,"",SIMPLvolumes!AL102)</f>
        <v/>
      </c>
      <c r="O98" s="236">
        <f t="shared" si="21"/>
        <v>0</v>
      </c>
      <c r="P98" s="237">
        <f>O98*SIMPLvolumes!W102</f>
        <v>0</v>
      </c>
      <c r="Q98" s="237">
        <f>O98*SIMPLvolumes!T102</f>
        <v>0</v>
      </c>
      <c r="R98" s="208"/>
      <c r="S98" s="20"/>
      <c r="T98" s="20">
        <v>1.0</v>
      </c>
      <c r="U98" s="20" t="str">
        <f t="shared" si="20"/>
        <v/>
      </c>
      <c r="V98" s="212" t="str">
        <f t="shared" si="22"/>
        <v>#REF!</v>
      </c>
      <c r="W98" s="20"/>
      <c r="X98" s="20"/>
      <c r="Y98" s="20"/>
      <c r="Z98" s="20"/>
    </row>
    <row r="99" ht="22.5" customHeight="1">
      <c r="A99" s="233" t="str">
        <f>SIMPLvolumes!D103</f>
        <v>7M</v>
      </c>
      <c r="B99" s="234" t="str">
        <f>IF(SIMPLvolumes!Z103=0,"",SIMPLvolumes!Z103)</f>
        <v/>
      </c>
      <c r="C99" s="235" t="str">
        <f>IF(SIMPLvolumes!AA103=0,"",SIMPLvolumes!AA103)</f>
        <v/>
      </c>
      <c r="D99" s="235" t="str">
        <f>IF(SIMPLvolumes!AB103=0,"",SIMPLvolumes!AB103)</f>
        <v/>
      </c>
      <c r="E99" s="235" t="str">
        <f>IF(SIMPLvolumes!AC103=0,"",SIMPLvolumes!AC103)</f>
        <v/>
      </c>
      <c r="F99" s="235" t="str">
        <f>IF(SIMPLvolumes!AD103=0,"",SIMPLvolumes!AD103)</f>
        <v/>
      </c>
      <c r="G99" s="235" t="str">
        <f>IF(SIMPLvolumes!AE103=0,"",SIMPLvolumes!AE103)</f>
        <v/>
      </c>
      <c r="H99" s="235" t="str">
        <f>IF(SIMPLvolumes!AF103=0,"",SIMPLvolumes!AF103)</f>
        <v/>
      </c>
      <c r="I99" s="235" t="str">
        <f>IF(SIMPLvolumes!AG103=0,"",SIMPLvolumes!AG103)</f>
        <v/>
      </c>
      <c r="J99" s="235" t="str">
        <f>IF(SIMPLvolumes!AH103=0,"",SIMPLvolumes!AH103)</f>
        <v/>
      </c>
      <c r="K99" s="235" t="str">
        <f>IF(SIMPLvolumes!AI103=0,"",SIMPLvolumes!AI103)</f>
        <v/>
      </c>
      <c r="L99" s="235" t="str">
        <f>IF(SIMPLvolumes!AJ103=0,"",SIMPLvolumes!AJ103)</f>
        <v/>
      </c>
      <c r="M99" s="235" t="str">
        <f>IF(SIMPLvolumes!AK103=0,"",SIMPLvolumes!AK103)</f>
        <v/>
      </c>
      <c r="N99" s="235" t="str">
        <f>IF(SIMPLvolumes!AL103=0,"",SIMPLvolumes!AL103)</f>
        <v/>
      </c>
      <c r="O99" s="236">
        <f t="shared" si="21"/>
        <v>0</v>
      </c>
      <c r="P99" s="237">
        <f>O99*SIMPLvolumes!W103</f>
        <v>0</v>
      </c>
      <c r="Q99" s="237">
        <f>O99*SIMPLvolumes!T103</f>
        <v>0</v>
      </c>
      <c r="R99" s="208"/>
      <c r="S99" s="20"/>
      <c r="T99" s="20">
        <v>1.0</v>
      </c>
      <c r="U99" s="20" t="str">
        <f t="shared" si="20"/>
        <v/>
      </c>
      <c r="V99" s="212" t="str">
        <f t="shared" si="22"/>
        <v>#REF!</v>
      </c>
      <c r="W99" s="20"/>
      <c r="X99" s="20"/>
      <c r="Y99" s="20"/>
      <c r="Z99" s="20"/>
    </row>
    <row r="100" ht="22.5" customHeight="1">
      <c r="A100" s="233" t="str">
        <f>SIMPLvolumes!D104</f>
        <v>7N</v>
      </c>
      <c r="B100" s="234" t="str">
        <f>IF(SIMPLvolumes!Z104=0,"",SIMPLvolumes!Z104)</f>
        <v/>
      </c>
      <c r="C100" s="235" t="str">
        <f>IF(SIMPLvolumes!AA104=0,"",SIMPLvolumes!AA104)</f>
        <v/>
      </c>
      <c r="D100" s="235" t="str">
        <f>IF(SIMPLvolumes!AB104=0,"",SIMPLvolumes!AB104)</f>
        <v/>
      </c>
      <c r="E100" s="235" t="str">
        <f>IF(SIMPLvolumes!AC104=0,"",SIMPLvolumes!AC104)</f>
        <v/>
      </c>
      <c r="F100" s="235" t="str">
        <f>IF(SIMPLvolumes!AD104=0,"",SIMPLvolumes!AD104)</f>
        <v/>
      </c>
      <c r="G100" s="235" t="str">
        <f>IF(SIMPLvolumes!AE104=0,"",SIMPLvolumes!AE104)</f>
        <v/>
      </c>
      <c r="H100" s="235" t="str">
        <f>IF(SIMPLvolumes!AF104=0,"",SIMPLvolumes!AF104)</f>
        <v/>
      </c>
      <c r="I100" s="235" t="str">
        <f>IF(SIMPLvolumes!AG104=0,"",SIMPLvolumes!AG104)</f>
        <v/>
      </c>
      <c r="J100" s="235" t="str">
        <f>IF(SIMPLvolumes!AH104=0,"",SIMPLvolumes!AH104)</f>
        <v/>
      </c>
      <c r="K100" s="235" t="str">
        <f>IF(SIMPLvolumes!AI104=0,"",SIMPLvolumes!AI104)</f>
        <v/>
      </c>
      <c r="L100" s="235" t="str">
        <f>IF(SIMPLvolumes!AJ104=0,"",SIMPLvolumes!AJ104)</f>
        <v/>
      </c>
      <c r="M100" s="235" t="str">
        <f>IF(SIMPLvolumes!AK104=0,"",SIMPLvolumes!AK104)</f>
        <v/>
      </c>
      <c r="N100" s="235" t="str">
        <f>IF(SIMPLvolumes!AL104=0,"",SIMPLvolumes!AL104)</f>
        <v/>
      </c>
      <c r="O100" s="236">
        <f t="shared" si="21"/>
        <v>0</v>
      </c>
      <c r="P100" s="237">
        <f>O100*SIMPLvolumes!W104</f>
        <v>0</v>
      </c>
      <c r="Q100" s="237">
        <f>O100*SIMPLvolumes!T104</f>
        <v>0</v>
      </c>
      <c r="R100" s="208"/>
      <c r="S100" s="20"/>
      <c r="T100" s="20">
        <v>1.0</v>
      </c>
      <c r="U100" s="20" t="str">
        <f t="shared" si="20"/>
        <v/>
      </c>
      <c r="V100" s="212" t="str">
        <f t="shared" si="22"/>
        <v>#REF!</v>
      </c>
      <c r="W100" s="20"/>
      <c r="X100" s="20"/>
      <c r="Y100" s="20"/>
      <c r="Z100" s="20"/>
    </row>
    <row r="101" ht="22.5" customHeight="1">
      <c r="A101" s="233" t="str">
        <f>SIMPLvolumes!D105</f>
        <v>7O</v>
      </c>
      <c r="B101" s="234" t="str">
        <f>IF(SIMPLvolumes!Z105=0,"",SIMPLvolumes!Z105)</f>
        <v/>
      </c>
      <c r="C101" s="235" t="str">
        <f>IF(SIMPLvolumes!AA105=0,"",SIMPLvolumes!AA105)</f>
        <v/>
      </c>
      <c r="D101" s="235" t="str">
        <f>IF(SIMPLvolumes!AB105=0,"",SIMPLvolumes!AB105)</f>
        <v/>
      </c>
      <c r="E101" s="235" t="str">
        <f>IF(SIMPLvolumes!AC105=0,"",SIMPLvolumes!AC105)</f>
        <v/>
      </c>
      <c r="F101" s="235" t="str">
        <f>IF(SIMPLvolumes!AD105=0,"",SIMPLvolumes!AD105)</f>
        <v/>
      </c>
      <c r="G101" s="235" t="str">
        <f>IF(SIMPLvolumes!AE105=0,"",SIMPLvolumes!AE105)</f>
        <v/>
      </c>
      <c r="H101" s="235" t="str">
        <f>IF(SIMPLvolumes!AF105=0,"",SIMPLvolumes!AF105)</f>
        <v/>
      </c>
      <c r="I101" s="235" t="str">
        <f>IF(SIMPLvolumes!AG105=0,"",SIMPLvolumes!AG105)</f>
        <v/>
      </c>
      <c r="J101" s="235" t="str">
        <f>IF(SIMPLvolumes!AH105=0,"",SIMPLvolumes!AH105)</f>
        <v/>
      </c>
      <c r="K101" s="235" t="str">
        <f>IF(SIMPLvolumes!AI105=0,"",SIMPLvolumes!AI105)</f>
        <v/>
      </c>
      <c r="L101" s="235" t="str">
        <f>IF(SIMPLvolumes!AJ105=0,"",SIMPLvolumes!AJ105)</f>
        <v/>
      </c>
      <c r="M101" s="235" t="str">
        <f>IF(SIMPLvolumes!AK105=0,"",SIMPLvolumes!AK105)</f>
        <v/>
      </c>
      <c r="N101" s="235" t="str">
        <f>IF(SIMPLvolumes!AL105=0,"",SIMPLvolumes!AL105)</f>
        <v/>
      </c>
      <c r="O101" s="236">
        <f t="shared" si="21"/>
        <v>0</v>
      </c>
      <c r="P101" s="237">
        <f>O101*SIMPLvolumes!W105</f>
        <v>0</v>
      </c>
      <c r="Q101" s="237">
        <f>O101*SIMPLvolumes!T105</f>
        <v>0</v>
      </c>
      <c r="R101" s="208"/>
      <c r="S101" s="20"/>
      <c r="T101" s="20">
        <v>1.0</v>
      </c>
      <c r="U101" s="20" t="str">
        <f t="shared" si="20"/>
        <v/>
      </c>
      <c r="V101" s="212" t="str">
        <f t="shared" si="22"/>
        <v>#REF!</v>
      </c>
      <c r="W101" s="20"/>
      <c r="X101" s="20"/>
      <c r="Y101" s="20"/>
      <c r="Z101" s="20"/>
    </row>
    <row r="102" ht="22.5" customHeight="1">
      <c r="A102" s="233" t="str">
        <f>SIMPLvolumes!D106</f>
        <v>7P</v>
      </c>
      <c r="B102" s="234" t="str">
        <f>IF(SIMPLvolumes!Z106=0,"",SIMPLvolumes!Z106)</f>
        <v/>
      </c>
      <c r="C102" s="235" t="str">
        <f>IF(SIMPLvolumes!AA106=0,"",SIMPLvolumes!AA106)</f>
        <v/>
      </c>
      <c r="D102" s="235" t="str">
        <f>IF(SIMPLvolumes!AB106=0,"",SIMPLvolumes!AB106)</f>
        <v/>
      </c>
      <c r="E102" s="235" t="str">
        <f>IF(SIMPLvolumes!AC106=0,"",SIMPLvolumes!AC106)</f>
        <v/>
      </c>
      <c r="F102" s="235" t="str">
        <f>IF(SIMPLvolumes!AD106=0,"",SIMPLvolumes!AD106)</f>
        <v/>
      </c>
      <c r="G102" s="235" t="str">
        <f>IF(SIMPLvolumes!AE106=0,"",SIMPLvolumes!AE106)</f>
        <v/>
      </c>
      <c r="H102" s="235" t="str">
        <f>IF(SIMPLvolumes!AF106=0,"",SIMPLvolumes!AF106)</f>
        <v/>
      </c>
      <c r="I102" s="235" t="str">
        <f>IF(SIMPLvolumes!AG106=0,"",SIMPLvolumes!AG106)</f>
        <v/>
      </c>
      <c r="J102" s="235" t="str">
        <f>IF(SIMPLvolumes!AH106=0,"",SIMPLvolumes!AH106)</f>
        <v/>
      </c>
      <c r="K102" s="235" t="str">
        <f>IF(SIMPLvolumes!AI106=0,"",SIMPLvolumes!AI106)</f>
        <v/>
      </c>
      <c r="L102" s="235" t="str">
        <f>IF(SIMPLvolumes!AJ106=0,"",SIMPLvolumes!AJ106)</f>
        <v/>
      </c>
      <c r="M102" s="235" t="str">
        <f>IF(SIMPLvolumes!AK106=0,"",SIMPLvolumes!AK106)</f>
        <v/>
      </c>
      <c r="N102" s="235" t="str">
        <f>IF(SIMPLvolumes!AL106=0,"",SIMPLvolumes!AL106)</f>
        <v/>
      </c>
      <c r="O102" s="236">
        <f t="shared" si="21"/>
        <v>0</v>
      </c>
      <c r="P102" s="237">
        <f>O102*SIMPLvolumes!W106</f>
        <v>0</v>
      </c>
      <c r="Q102" s="237">
        <f>O102*SIMPLvolumes!T106</f>
        <v>0</v>
      </c>
      <c r="R102" s="208"/>
      <c r="S102" s="20"/>
      <c r="T102" s="20">
        <v>1.0</v>
      </c>
      <c r="U102" s="20" t="str">
        <f t="shared" si="20"/>
        <v/>
      </c>
      <c r="V102" s="212" t="str">
        <f t="shared" si="22"/>
        <v>#REF!</v>
      </c>
      <c r="W102" s="20"/>
      <c r="X102" s="20"/>
      <c r="Y102" s="20"/>
      <c r="Z102" s="20"/>
    </row>
    <row r="103" ht="22.5" customHeight="1">
      <c r="A103" s="233" t="str">
        <f>SIMPLvolumes!D107</f>
        <v>7R</v>
      </c>
      <c r="B103" s="234" t="str">
        <f>IF(SIMPLvolumes!Z107=0,"",SIMPLvolumes!Z107)</f>
        <v/>
      </c>
      <c r="C103" s="235" t="str">
        <f>IF(SIMPLvolumes!AA107=0,"",SIMPLvolumes!AA107)</f>
        <v/>
      </c>
      <c r="D103" s="235" t="str">
        <f>IF(SIMPLvolumes!AB107=0,"",SIMPLvolumes!AB107)</f>
        <v/>
      </c>
      <c r="E103" s="235" t="str">
        <f>IF(SIMPLvolumes!AC107=0,"",SIMPLvolumes!AC107)</f>
        <v/>
      </c>
      <c r="F103" s="235" t="str">
        <f>IF(SIMPLvolumes!AD107=0,"",SIMPLvolumes!AD107)</f>
        <v/>
      </c>
      <c r="G103" s="235" t="str">
        <f>IF(SIMPLvolumes!AE107=0,"",SIMPLvolumes!AE107)</f>
        <v/>
      </c>
      <c r="H103" s="235" t="str">
        <f>IF(SIMPLvolumes!AF107=0,"",SIMPLvolumes!AF107)</f>
        <v/>
      </c>
      <c r="I103" s="235" t="str">
        <f>IF(SIMPLvolumes!AG107=0,"",SIMPLvolumes!AG107)</f>
        <v/>
      </c>
      <c r="J103" s="235" t="str">
        <f>IF(SIMPLvolumes!AH107=0,"",SIMPLvolumes!AH107)</f>
        <v/>
      </c>
      <c r="K103" s="235" t="str">
        <f>IF(SIMPLvolumes!AI107=0,"",SIMPLvolumes!AI107)</f>
        <v/>
      </c>
      <c r="L103" s="235" t="str">
        <f>IF(SIMPLvolumes!AJ107=0,"",SIMPLvolumes!AJ107)</f>
        <v/>
      </c>
      <c r="M103" s="235" t="str">
        <f>IF(SIMPLvolumes!AK107=0,"",SIMPLvolumes!AK107)</f>
        <v/>
      </c>
      <c r="N103" s="235" t="str">
        <f>IF(SIMPLvolumes!AL107=0,"",SIMPLvolumes!AL107)</f>
        <v/>
      </c>
      <c r="O103" s="236">
        <f t="shared" si="21"/>
        <v>0</v>
      </c>
      <c r="P103" s="237">
        <f>O103*SIMPLvolumes!W107</f>
        <v>0</v>
      </c>
      <c r="Q103" s="237">
        <f>O103*SIMPLvolumes!T107</f>
        <v>0</v>
      </c>
      <c r="R103" s="208"/>
      <c r="S103" s="20"/>
      <c r="T103" s="20">
        <v>1.0</v>
      </c>
      <c r="U103" s="20" t="str">
        <f t="shared" si="20"/>
        <v/>
      </c>
      <c r="V103" s="212" t="str">
        <f t="shared" si="22"/>
        <v>#REF!</v>
      </c>
      <c r="W103" s="20"/>
      <c r="X103" s="20"/>
      <c r="Y103" s="20"/>
      <c r="Z103" s="20"/>
    </row>
    <row r="104" ht="22.5" customHeight="1">
      <c r="A104" s="233" t="str">
        <f>SIMPLvolumes!D90</f>
        <v>7S</v>
      </c>
      <c r="B104" s="234" t="str">
        <f>IF(SIMPLvolumes!Z90=0,"",SIMPLvolumes!Z90)</f>
        <v/>
      </c>
      <c r="C104" s="235" t="str">
        <f>IF(SIMPLvolumes!AA90=0,"",SIMPLvolumes!AA90)</f>
        <v/>
      </c>
      <c r="D104" s="235" t="str">
        <f>IF(SIMPLvolumes!AB90=0,"",SIMPLvolumes!AB90)</f>
        <v/>
      </c>
      <c r="E104" s="235" t="str">
        <f>IF(SIMPLvolumes!AC90=0,"",SIMPLvolumes!AC90)</f>
        <v/>
      </c>
      <c r="F104" s="235" t="str">
        <f>IF(SIMPLvolumes!AD90=0,"",SIMPLvolumes!AD90)</f>
        <v/>
      </c>
      <c r="G104" s="235" t="str">
        <f>IF(SIMPLvolumes!AE90=0,"",SIMPLvolumes!AE90)</f>
        <v/>
      </c>
      <c r="H104" s="235" t="str">
        <f>IF(SIMPLvolumes!AF90=0,"",SIMPLvolumes!AF90)</f>
        <v/>
      </c>
      <c r="I104" s="235" t="str">
        <f>IF(SIMPLvolumes!AG90=0,"",SIMPLvolumes!AG90)</f>
        <v/>
      </c>
      <c r="J104" s="235" t="str">
        <f>IF(SIMPLvolumes!AH90=0,"",SIMPLvolumes!AH90)</f>
        <v/>
      </c>
      <c r="K104" s="235" t="str">
        <f>IF(SIMPLvolumes!AI90=0,"",SIMPLvolumes!AI90)</f>
        <v/>
      </c>
      <c r="L104" s="235" t="str">
        <f>IF(SIMPLvolumes!AJ90=0,"",SIMPLvolumes!AJ90)</f>
        <v/>
      </c>
      <c r="M104" s="235" t="str">
        <f>IF(SIMPLvolumes!AK90=0,"",SIMPLvolumes!AK90)</f>
        <v/>
      </c>
      <c r="N104" s="235" t="str">
        <f>IF(SIMPLvolumes!AL90=0,"",SIMPLvolumes!AL90)</f>
        <v/>
      </c>
      <c r="O104" s="236">
        <f t="shared" si="21"/>
        <v>0</v>
      </c>
      <c r="P104" s="237">
        <f>O104*SIMPLvolumes!W90</f>
        <v>0</v>
      </c>
      <c r="Q104" s="237">
        <f>O104*SIMPLvolumes!T90</f>
        <v>0</v>
      </c>
      <c r="R104" s="208"/>
      <c r="S104" s="20"/>
      <c r="T104" s="20"/>
      <c r="U104" s="20"/>
      <c r="V104" s="212"/>
      <c r="W104" s="20"/>
      <c r="X104" s="20"/>
      <c r="Y104" s="20"/>
      <c r="Z104" s="20"/>
    </row>
    <row r="105" ht="22.5" customHeight="1">
      <c r="A105" s="233"/>
      <c r="B105" s="234" t="str">
        <f>IF(SIMPLvolumes!Z108=0,"",SIMPLvolumes!Z108)</f>
        <v/>
      </c>
      <c r="C105" s="235" t="str">
        <f>IF(SIMPLvolumes!AA108=0,"",SIMPLvolumes!AA108)</f>
        <v/>
      </c>
      <c r="D105" s="235" t="str">
        <f>IF(SIMPLvolumes!AB108=0,"",SIMPLvolumes!AB108)</f>
        <v/>
      </c>
      <c r="E105" s="235" t="str">
        <f>IF(SIMPLvolumes!AC108=0,"",SIMPLvolumes!AC108)</f>
        <v/>
      </c>
      <c r="F105" s="235" t="str">
        <f>IF(SIMPLvolumes!AD108=0,"",SIMPLvolumes!AD108)</f>
        <v/>
      </c>
      <c r="G105" s="235" t="str">
        <f>IF(SIMPLvolumes!AE108=0,"",SIMPLvolumes!AE108)</f>
        <v/>
      </c>
      <c r="H105" s="235" t="str">
        <f>IF(SIMPLvolumes!AF108=0,"",SIMPLvolumes!AF108)</f>
        <v/>
      </c>
      <c r="I105" s="235" t="str">
        <f>IF(SIMPLvolumes!AG108=0,"",SIMPLvolumes!AG108)</f>
        <v/>
      </c>
      <c r="J105" s="235" t="str">
        <f>IF(SIMPLvolumes!AH108=0,"",SIMPLvolumes!AH108)</f>
        <v/>
      </c>
      <c r="K105" s="235" t="str">
        <f>IF(SIMPLvolumes!AI108=0,"",SIMPLvolumes!AI108)</f>
        <v/>
      </c>
      <c r="L105" s="235" t="str">
        <f>IF(SIMPLvolumes!AJ108=0,"",SIMPLvolumes!AJ108)</f>
        <v/>
      </c>
      <c r="M105" s="235" t="str">
        <f>IF(SIMPLvolumes!AK108=0,"",SIMPLvolumes!AK108)</f>
        <v/>
      </c>
      <c r="N105" s="235" t="str">
        <f>IF(SIMPLvolumes!AL108=0,"",SIMPLvolumes!AL108)</f>
        <v/>
      </c>
      <c r="O105" s="236"/>
      <c r="P105" s="237"/>
      <c r="Q105" s="237"/>
      <c r="R105" s="208"/>
      <c r="S105" s="20"/>
      <c r="T105" s="20"/>
      <c r="U105" s="20" t="str">
        <f t="shared" ref="U105:U116" si="23">IF(T105=1,REPT(""""&amp;A105&amp;".dwg""",O105),"")</f>
        <v/>
      </c>
      <c r="V105" s="212" t="str">
        <f>CONCATENATE(V103,U105)</f>
        <v>#REF!</v>
      </c>
      <c r="W105" s="20"/>
      <c r="X105" s="20"/>
      <c r="Y105" s="20"/>
      <c r="Z105" s="20"/>
    </row>
    <row r="106" ht="22.5" customHeight="1">
      <c r="A106" s="233" t="str">
        <f>SIMPLvolumes!D110</f>
        <v>8A</v>
      </c>
      <c r="B106" s="234" t="str">
        <f>IF(SIMPLvolumes!Z110=0,"",SIMPLvolumes!Z110)</f>
        <v/>
      </c>
      <c r="C106" s="235" t="str">
        <f>IF(SIMPLvolumes!AA110=0,"",SIMPLvolumes!AA110)</f>
        <v/>
      </c>
      <c r="D106" s="235" t="str">
        <f>IF(SIMPLvolumes!AB110=0,"",SIMPLvolumes!AB110)</f>
        <v/>
      </c>
      <c r="E106" s="235" t="str">
        <f>IF(SIMPLvolumes!AC110=0,"",SIMPLvolumes!AC110)</f>
        <v/>
      </c>
      <c r="F106" s="235" t="str">
        <f>IF(SIMPLvolumes!AD110=0,"",SIMPLvolumes!AD110)</f>
        <v/>
      </c>
      <c r="G106" s="235" t="str">
        <f>IF(SIMPLvolumes!AE110=0,"",SIMPLvolumes!AE110)</f>
        <v/>
      </c>
      <c r="H106" s="235" t="str">
        <f>IF(SIMPLvolumes!AF110=0,"",SIMPLvolumes!AF110)</f>
        <v/>
      </c>
      <c r="I106" s="235" t="str">
        <f>IF(SIMPLvolumes!AG110=0,"",SIMPLvolumes!AG110)</f>
        <v/>
      </c>
      <c r="J106" s="235" t="str">
        <f>IF(SIMPLvolumes!AH110=0,"",SIMPLvolumes!AH110)</f>
        <v/>
      </c>
      <c r="K106" s="235" t="str">
        <f>IF(SIMPLvolumes!AI110=0,"",SIMPLvolumes!AI110)</f>
        <v/>
      </c>
      <c r="L106" s="235" t="str">
        <f>IF(SIMPLvolumes!AJ110=0,"",SIMPLvolumes!AJ110)</f>
        <v/>
      </c>
      <c r="M106" s="235" t="str">
        <f>IF(SIMPLvolumes!AK110=0,"",SIMPLvolumes!AK110)</f>
        <v/>
      </c>
      <c r="N106" s="235" t="str">
        <f>IF(SIMPLvolumes!AL110=0,"",SIMPLvolumes!AL110)</f>
        <v/>
      </c>
      <c r="O106" s="236">
        <f t="shared" ref="O106:O117" si="24">SUM(A106:N106)</f>
        <v>0</v>
      </c>
      <c r="P106" s="237">
        <f>O106*SIMPLvolumes!W110</f>
        <v>0</v>
      </c>
      <c r="Q106" s="237">
        <f>O106*SIMPLvolumes!T110</f>
        <v>0</v>
      </c>
      <c r="R106" s="208"/>
      <c r="S106" s="20"/>
      <c r="T106" s="20"/>
      <c r="U106" s="20" t="str">
        <f t="shared" si="23"/>
        <v/>
      </c>
      <c r="V106" s="212" t="str">
        <f t="shared" ref="V106:V116" si="25">CONCATENATE(V105,U106)</f>
        <v>#REF!</v>
      </c>
      <c r="W106" s="20"/>
      <c r="X106" s="20"/>
      <c r="Y106" s="20"/>
      <c r="Z106" s="20"/>
    </row>
    <row r="107" ht="22.5" customHeight="1">
      <c r="A107" s="233" t="str">
        <f>SIMPLvolumes!D111</f>
        <v>8B</v>
      </c>
      <c r="B107" s="234" t="str">
        <f>IF(SIMPLvolumes!Z111=0,"",SIMPLvolumes!Z111)</f>
        <v/>
      </c>
      <c r="C107" s="235" t="str">
        <f>IF(SIMPLvolumes!AA111=0,"",SIMPLvolumes!AA111)</f>
        <v/>
      </c>
      <c r="D107" s="235" t="str">
        <f>IF(SIMPLvolumes!AB111=0,"",SIMPLvolumes!AB111)</f>
        <v/>
      </c>
      <c r="E107" s="235" t="str">
        <f>IF(SIMPLvolumes!AC111=0,"",SIMPLvolumes!AC111)</f>
        <v/>
      </c>
      <c r="F107" s="235" t="str">
        <f>IF(SIMPLvolumes!AD111=0,"",SIMPLvolumes!AD111)</f>
        <v/>
      </c>
      <c r="G107" s="235" t="str">
        <f>IF(SIMPLvolumes!AE111=0,"",SIMPLvolumes!AE111)</f>
        <v/>
      </c>
      <c r="H107" s="235" t="str">
        <f>IF(SIMPLvolumes!AF111=0,"",SIMPLvolumes!AF111)</f>
        <v/>
      </c>
      <c r="I107" s="235" t="str">
        <f>IF(SIMPLvolumes!AG111=0,"",SIMPLvolumes!AG111)</f>
        <v/>
      </c>
      <c r="J107" s="235" t="str">
        <f>IF(SIMPLvolumes!AH111=0,"",SIMPLvolumes!AH111)</f>
        <v/>
      </c>
      <c r="K107" s="235" t="str">
        <f>IF(SIMPLvolumes!AI111=0,"",SIMPLvolumes!AI111)</f>
        <v/>
      </c>
      <c r="L107" s="235" t="str">
        <f>IF(SIMPLvolumes!AJ111=0,"",SIMPLvolumes!AJ111)</f>
        <v/>
      </c>
      <c r="M107" s="235" t="str">
        <f>IF(SIMPLvolumes!AK111=0,"",SIMPLvolumes!AK111)</f>
        <v/>
      </c>
      <c r="N107" s="235" t="str">
        <f>IF(SIMPLvolumes!AL111=0,"",SIMPLvolumes!AL111)</f>
        <v/>
      </c>
      <c r="O107" s="236">
        <f t="shared" si="24"/>
        <v>0</v>
      </c>
      <c r="P107" s="237">
        <f>O107*SIMPLvolumes!W111</f>
        <v>0</v>
      </c>
      <c r="Q107" s="237">
        <f>O107*SIMPLvolumes!T111</f>
        <v>0</v>
      </c>
      <c r="R107" s="208"/>
      <c r="S107" s="20"/>
      <c r="T107" s="20"/>
      <c r="U107" s="20" t="str">
        <f t="shared" si="23"/>
        <v/>
      </c>
      <c r="V107" s="212" t="str">
        <f t="shared" si="25"/>
        <v>#REF!</v>
      </c>
      <c r="W107" s="20"/>
      <c r="X107" s="20"/>
      <c r="Y107" s="20"/>
      <c r="Z107" s="20"/>
    </row>
    <row r="108" ht="22.5" customHeight="1">
      <c r="A108" s="233" t="str">
        <f>SIMPLvolumes!D112</f>
        <v>8C</v>
      </c>
      <c r="B108" s="234" t="str">
        <f>IF(SIMPLvolumes!Z112=0,"",SIMPLvolumes!Z112)</f>
        <v/>
      </c>
      <c r="C108" s="235" t="str">
        <f>IF(SIMPLvolumes!AA112=0,"",SIMPLvolumes!AA112)</f>
        <v/>
      </c>
      <c r="D108" s="235" t="str">
        <f>IF(SIMPLvolumes!AB112=0,"",SIMPLvolumes!AB112)</f>
        <v/>
      </c>
      <c r="E108" s="235" t="str">
        <f>IF(SIMPLvolumes!AC112=0,"",SIMPLvolumes!AC112)</f>
        <v/>
      </c>
      <c r="F108" s="235" t="str">
        <f>IF(SIMPLvolumes!AD112=0,"",SIMPLvolumes!AD112)</f>
        <v/>
      </c>
      <c r="G108" s="235" t="str">
        <f>IF(SIMPLvolumes!AE112=0,"",SIMPLvolumes!AE112)</f>
        <v/>
      </c>
      <c r="H108" s="235" t="str">
        <f>IF(SIMPLvolumes!AF112=0,"",SIMPLvolumes!AF112)</f>
        <v/>
      </c>
      <c r="I108" s="235" t="str">
        <f>IF(SIMPLvolumes!AG112=0,"",SIMPLvolumes!AG112)</f>
        <v/>
      </c>
      <c r="J108" s="235" t="str">
        <f>IF(SIMPLvolumes!AH112=0,"",SIMPLvolumes!AH112)</f>
        <v/>
      </c>
      <c r="K108" s="235" t="str">
        <f>IF(SIMPLvolumes!AI112=0,"",SIMPLvolumes!AI112)</f>
        <v/>
      </c>
      <c r="L108" s="235" t="str">
        <f>IF(SIMPLvolumes!AJ112=0,"",SIMPLvolumes!AJ112)</f>
        <v/>
      </c>
      <c r="M108" s="235" t="str">
        <f>IF(SIMPLvolumes!AK112=0,"",SIMPLvolumes!AK112)</f>
        <v/>
      </c>
      <c r="N108" s="235" t="str">
        <f>IF(SIMPLvolumes!AL112=0,"",SIMPLvolumes!AL112)</f>
        <v/>
      </c>
      <c r="O108" s="236">
        <f t="shared" si="24"/>
        <v>0</v>
      </c>
      <c r="P108" s="237">
        <f>O108*SIMPLvolumes!W112</f>
        <v>0</v>
      </c>
      <c r="Q108" s="237">
        <f>O108*SIMPLvolumes!T112</f>
        <v>0</v>
      </c>
      <c r="R108" s="208"/>
      <c r="S108" s="20"/>
      <c r="T108" s="20"/>
      <c r="U108" s="20" t="str">
        <f t="shared" si="23"/>
        <v/>
      </c>
      <c r="V108" s="212" t="str">
        <f t="shared" si="25"/>
        <v>#REF!</v>
      </c>
      <c r="W108" s="20"/>
      <c r="X108" s="20"/>
      <c r="Y108" s="20"/>
      <c r="Z108" s="20"/>
    </row>
    <row r="109" ht="22.5" customHeight="1">
      <c r="A109" s="233" t="str">
        <f>SIMPLvolumes!D113</f>
        <v>8D</v>
      </c>
      <c r="B109" s="234" t="str">
        <f>IF(SIMPLvolumes!Z113=0,"",SIMPLvolumes!Z113)</f>
        <v/>
      </c>
      <c r="C109" s="235" t="str">
        <f>IF(SIMPLvolumes!AA113=0,"",SIMPLvolumes!AA113)</f>
        <v/>
      </c>
      <c r="D109" s="235" t="str">
        <f>IF(SIMPLvolumes!AB113=0,"",SIMPLvolumes!AB113)</f>
        <v/>
      </c>
      <c r="E109" s="235" t="str">
        <f>IF(SIMPLvolumes!AC113=0,"",SIMPLvolumes!AC113)</f>
        <v/>
      </c>
      <c r="F109" s="235" t="str">
        <f>IF(SIMPLvolumes!AD113=0,"",SIMPLvolumes!AD113)</f>
        <v/>
      </c>
      <c r="G109" s="235" t="str">
        <f>IF(SIMPLvolumes!AE113=0,"",SIMPLvolumes!AE113)</f>
        <v/>
      </c>
      <c r="H109" s="235" t="str">
        <f>IF(SIMPLvolumes!AF113=0,"",SIMPLvolumes!AF113)</f>
        <v/>
      </c>
      <c r="I109" s="235" t="str">
        <f>IF(SIMPLvolumes!AG113=0,"",SIMPLvolumes!AG113)</f>
        <v/>
      </c>
      <c r="J109" s="235" t="str">
        <f>IF(SIMPLvolumes!AH113=0,"",SIMPLvolumes!AH113)</f>
        <v/>
      </c>
      <c r="K109" s="235" t="str">
        <f>IF(SIMPLvolumes!AI113=0,"",SIMPLvolumes!AI113)</f>
        <v/>
      </c>
      <c r="L109" s="235" t="str">
        <f>IF(SIMPLvolumes!AJ113=0,"",SIMPLvolumes!AJ113)</f>
        <v/>
      </c>
      <c r="M109" s="235" t="str">
        <f>IF(SIMPLvolumes!AK113=0,"",SIMPLvolumes!AK113)</f>
        <v/>
      </c>
      <c r="N109" s="235" t="str">
        <f>IF(SIMPLvolumes!AL113=0,"",SIMPLvolumes!AL113)</f>
        <v/>
      </c>
      <c r="O109" s="236">
        <f t="shared" si="24"/>
        <v>0</v>
      </c>
      <c r="P109" s="237">
        <f>O109*SIMPLvolumes!W113</f>
        <v>0</v>
      </c>
      <c r="Q109" s="237">
        <f>O109*SIMPLvolumes!T113</f>
        <v>0</v>
      </c>
      <c r="R109" s="208"/>
      <c r="S109" s="20"/>
      <c r="T109" s="20"/>
      <c r="U109" s="20" t="str">
        <f t="shared" si="23"/>
        <v/>
      </c>
      <c r="V109" s="212" t="str">
        <f t="shared" si="25"/>
        <v>#REF!</v>
      </c>
      <c r="W109" s="20"/>
      <c r="X109" s="20"/>
      <c r="Y109" s="20"/>
      <c r="Z109" s="20"/>
    </row>
    <row r="110" ht="22.5" customHeight="1">
      <c r="A110" s="233" t="str">
        <f>SIMPLvolumes!D114</f>
        <v>8E</v>
      </c>
      <c r="B110" s="234" t="str">
        <f>IF(SIMPLvolumes!Z114=0,"",SIMPLvolumes!Z114)</f>
        <v/>
      </c>
      <c r="C110" s="235" t="str">
        <f>IF(SIMPLvolumes!AA114=0,"",SIMPLvolumes!AA114)</f>
        <v/>
      </c>
      <c r="D110" s="235" t="str">
        <f>IF(SIMPLvolumes!AB114=0,"",SIMPLvolumes!AB114)</f>
        <v/>
      </c>
      <c r="E110" s="235" t="str">
        <f>IF(SIMPLvolumes!AC114=0,"",SIMPLvolumes!AC114)</f>
        <v/>
      </c>
      <c r="F110" s="235" t="str">
        <f>IF(SIMPLvolumes!AD114=0,"",SIMPLvolumes!AD114)</f>
        <v/>
      </c>
      <c r="G110" s="235" t="str">
        <f>IF(SIMPLvolumes!AE114=0,"",SIMPLvolumes!AE114)</f>
        <v/>
      </c>
      <c r="H110" s="235" t="str">
        <f>IF(SIMPLvolumes!AF114=0,"",SIMPLvolumes!AF114)</f>
        <v/>
      </c>
      <c r="I110" s="235" t="str">
        <f>IF(SIMPLvolumes!AG114=0,"",SIMPLvolumes!AG114)</f>
        <v/>
      </c>
      <c r="J110" s="235" t="str">
        <f>IF(SIMPLvolumes!AH114=0,"",SIMPLvolumes!AH114)</f>
        <v/>
      </c>
      <c r="K110" s="235" t="str">
        <f>IF(SIMPLvolumes!AI114=0,"",SIMPLvolumes!AI114)</f>
        <v/>
      </c>
      <c r="L110" s="235" t="str">
        <f>IF(SIMPLvolumes!AJ114=0,"",SIMPLvolumes!AJ114)</f>
        <v/>
      </c>
      <c r="M110" s="235" t="str">
        <f>IF(SIMPLvolumes!AK114=0,"",SIMPLvolumes!AK114)</f>
        <v/>
      </c>
      <c r="N110" s="235" t="str">
        <f>IF(SIMPLvolumes!AL114=0,"",SIMPLvolumes!AL114)</f>
        <v/>
      </c>
      <c r="O110" s="236">
        <f t="shared" si="24"/>
        <v>0</v>
      </c>
      <c r="P110" s="237">
        <f>O110*SIMPLvolumes!W114</f>
        <v>0</v>
      </c>
      <c r="Q110" s="237">
        <f>O110*SIMPLvolumes!T114</f>
        <v>0</v>
      </c>
      <c r="R110" s="208"/>
      <c r="S110" s="20"/>
      <c r="T110" s="20"/>
      <c r="U110" s="20" t="str">
        <f t="shared" si="23"/>
        <v/>
      </c>
      <c r="V110" s="212" t="str">
        <f t="shared" si="25"/>
        <v>#REF!</v>
      </c>
      <c r="W110" s="20"/>
      <c r="X110" s="20"/>
      <c r="Y110" s="20"/>
      <c r="Z110" s="20"/>
    </row>
    <row r="111" ht="22.5" customHeight="1">
      <c r="A111" s="233" t="str">
        <f>SIMPLvolumes!D115</f>
        <v>8F</v>
      </c>
      <c r="B111" s="234" t="str">
        <f>IF(SIMPLvolumes!Z115=0,"",SIMPLvolumes!Z115)</f>
        <v/>
      </c>
      <c r="C111" s="235" t="str">
        <f>IF(SIMPLvolumes!AA115=0,"",SIMPLvolumes!AA115)</f>
        <v/>
      </c>
      <c r="D111" s="235" t="str">
        <f>IF(SIMPLvolumes!AB115=0,"",SIMPLvolumes!AB115)</f>
        <v/>
      </c>
      <c r="E111" s="235" t="str">
        <f>IF(SIMPLvolumes!AC115=0,"",SIMPLvolumes!AC115)</f>
        <v/>
      </c>
      <c r="F111" s="235" t="str">
        <f>IF(SIMPLvolumes!AD115=0,"",SIMPLvolumes!AD115)</f>
        <v/>
      </c>
      <c r="G111" s="235" t="str">
        <f>IF(SIMPLvolumes!AE115=0,"",SIMPLvolumes!AE115)</f>
        <v/>
      </c>
      <c r="H111" s="235" t="str">
        <f>IF(SIMPLvolumes!AF115=0,"",SIMPLvolumes!AF115)</f>
        <v/>
      </c>
      <c r="I111" s="235" t="str">
        <f>IF(SIMPLvolumes!AG115=0,"",SIMPLvolumes!AG115)</f>
        <v/>
      </c>
      <c r="J111" s="235" t="str">
        <f>IF(SIMPLvolumes!AH115=0,"",SIMPLvolumes!AH115)</f>
        <v/>
      </c>
      <c r="K111" s="235" t="str">
        <f>IF(SIMPLvolumes!AI115=0,"",SIMPLvolumes!AI115)</f>
        <v/>
      </c>
      <c r="L111" s="235" t="str">
        <f>IF(SIMPLvolumes!AJ115=0,"",SIMPLvolumes!AJ115)</f>
        <v/>
      </c>
      <c r="M111" s="235" t="str">
        <f>IF(SIMPLvolumes!AK115=0,"",SIMPLvolumes!AK115)</f>
        <v/>
      </c>
      <c r="N111" s="235" t="str">
        <f>IF(SIMPLvolumes!AL115=0,"",SIMPLvolumes!AL115)</f>
        <v/>
      </c>
      <c r="O111" s="236">
        <f t="shared" si="24"/>
        <v>0</v>
      </c>
      <c r="P111" s="237">
        <f>O111*SIMPLvolumes!W115</f>
        <v>0</v>
      </c>
      <c r="Q111" s="237">
        <f>O111*SIMPLvolumes!T115</f>
        <v>0</v>
      </c>
      <c r="R111" s="208"/>
      <c r="S111" s="20"/>
      <c r="T111" s="20"/>
      <c r="U111" s="20" t="str">
        <f t="shared" si="23"/>
        <v/>
      </c>
      <c r="V111" s="212" t="str">
        <f t="shared" si="25"/>
        <v>#REF!</v>
      </c>
      <c r="W111" s="20"/>
      <c r="X111" s="20"/>
      <c r="Y111" s="20"/>
      <c r="Z111" s="20"/>
    </row>
    <row r="112" ht="22.5" customHeight="1">
      <c r="A112" s="233" t="str">
        <f>SIMPLvolumes!D116</f>
        <v>8G</v>
      </c>
      <c r="B112" s="234" t="str">
        <f>IF(SIMPLvolumes!Z116=0,"",SIMPLvolumes!Z116)</f>
        <v/>
      </c>
      <c r="C112" s="235" t="str">
        <f>IF(SIMPLvolumes!AA116=0,"",SIMPLvolumes!AA116)</f>
        <v/>
      </c>
      <c r="D112" s="235" t="str">
        <f>IF(SIMPLvolumes!AB116=0,"",SIMPLvolumes!AB116)</f>
        <v/>
      </c>
      <c r="E112" s="235" t="str">
        <f>IF(SIMPLvolumes!AC116=0,"",SIMPLvolumes!AC116)</f>
        <v/>
      </c>
      <c r="F112" s="235" t="str">
        <f>IF(SIMPLvolumes!AD116=0,"",SIMPLvolumes!AD116)</f>
        <v/>
      </c>
      <c r="G112" s="235" t="str">
        <f>IF(SIMPLvolumes!AE116=0,"",SIMPLvolumes!AE116)</f>
        <v/>
      </c>
      <c r="H112" s="235" t="str">
        <f>IF(SIMPLvolumes!AF116=0,"",SIMPLvolumes!AF116)</f>
        <v/>
      </c>
      <c r="I112" s="235" t="str">
        <f>IF(SIMPLvolumes!AG116=0,"",SIMPLvolumes!AG116)</f>
        <v/>
      </c>
      <c r="J112" s="235" t="str">
        <f>IF(SIMPLvolumes!AH116=0,"",SIMPLvolumes!AH116)</f>
        <v/>
      </c>
      <c r="K112" s="235" t="str">
        <f>IF(SIMPLvolumes!AI116=0,"",SIMPLvolumes!AI116)</f>
        <v/>
      </c>
      <c r="L112" s="235" t="str">
        <f>IF(SIMPLvolumes!AJ116=0,"",SIMPLvolumes!AJ116)</f>
        <v/>
      </c>
      <c r="M112" s="235" t="str">
        <f>IF(SIMPLvolumes!AK116=0,"",SIMPLvolumes!AK116)</f>
        <v/>
      </c>
      <c r="N112" s="235" t="str">
        <f>IF(SIMPLvolumes!AL116=0,"",SIMPLvolumes!AL116)</f>
        <v/>
      </c>
      <c r="O112" s="236">
        <f t="shared" si="24"/>
        <v>0</v>
      </c>
      <c r="P112" s="237">
        <f>O112*SIMPLvolumes!W116</f>
        <v>0</v>
      </c>
      <c r="Q112" s="237">
        <f>O112*SIMPLvolumes!T116</f>
        <v>0</v>
      </c>
      <c r="R112" s="208"/>
      <c r="S112" s="20"/>
      <c r="T112" s="20"/>
      <c r="U112" s="20" t="str">
        <f t="shared" si="23"/>
        <v/>
      </c>
      <c r="V112" s="212" t="str">
        <f t="shared" si="25"/>
        <v>#REF!</v>
      </c>
      <c r="W112" s="20"/>
      <c r="X112" s="20"/>
      <c r="Y112" s="20"/>
      <c r="Z112" s="20"/>
    </row>
    <row r="113" ht="22.5" customHeight="1">
      <c r="A113" s="233" t="str">
        <f>SIMPLvolumes!D117</f>
        <v>8H</v>
      </c>
      <c r="B113" s="234" t="str">
        <f>IF(SIMPLvolumes!Z117=0,"",SIMPLvolumes!Z117)</f>
        <v/>
      </c>
      <c r="C113" s="235" t="str">
        <f>IF(SIMPLvolumes!AA117=0,"",SIMPLvolumes!AA117)</f>
        <v/>
      </c>
      <c r="D113" s="235" t="str">
        <f>IF(SIMPLvolumes!AB117=0,"",SIMPLvolumes!AB117)</f>
        <v/>
      </c>
      <c r="E113" s="235" t="str">
        <f>IF(SIMPLvolumes!AC117=0,"",SIMPLvolumes!AC117)</f>
        <v/>
      </c>
      <c r="F113" s="235" t="str">
        <f>IF(SIMPLvolumes!AD117=0,"",SIMPLvolumes!AD117)</f>
        <v/>
      </c>
      <c r="G113" s="235" t="str">
        <f>IF(SIMPLvolumes!AE117=0,"",SIMPLvolumes!AE117)</f>
        <v/>
      </c>
      <c r="H113" s="235" t="str">
        <f>IF(SIMPLvolumes!AF117=0,"",SIMPLvolumes!AF117)</f>
        <v/>
      </c>
      <c r="I113" s="235" t="str">
        <f>IF(SIMPLvolumes!AG117=0,"",SIMPLvolumes!AG117)</f>
        <v/>
      </c>
      <c r="J113" s="235" t="str">
        <f>IF(SIMPLvolumes!AH117=0,"",SIMPLvolumes!AH117)</f>
        <v/>
      </c>
      <c r="K113" s="235" t="str">
        <f>IF(SIMPLvolumes!AI117=0,"",SIMPLvolumes!AI117)</f>
        <v/>
      </c>
      <c r="L113" s="235" t="str">
        <f>IF(SIMPLvolumes!AJ117=0,"",SIMPLvolumes!AJ117)</f>
        <v/>
      </c>
      <c r="M113" s="235" t="str">
        <f>IF(SIMPLvolumes!AK117=0,"",SIMPLvolumes!AK117)</f>
        <v/>
      </c>
      <c r="N113" s="235" t="str">
        <f>IF(SIMPLvolumes!AL117=0,"",SIMPLvolumes!AL117)</f>
        <v/>
      </c>
      <c r="O113" s="236">
        <f t="shared" si="24"/>
        <v>0</v>
      </c>
      <c r="P113" s="237">
        <f>O113*SIMPLvolumes!W117</f>
        <v>0</v>
      </c>
      <c r="Q113" s="237">
        <f>O113*SIMPLvolumes!T117</f>
        <v>0</v>
      </c>
      <c r="R113" s="208"/>
      <c r="S113" s="20"/>
      <c r="T113" s="20"/>
      <c r="U113" s="20" t="str">
        <f t="shared" si="23"/>
        <v/>
      </c>
      <c r="V113" s="212" t="str">
        <f t="shared" si="25"/>
        <v>#REF!</v>
      </c>
      <c r="W113" s="20"/>
      <c r="X113" s="20"/>
      <c r="Y113" s="20"/>
      <c r="Z113" s="20"/>
    </row>
    <row r="114" ht="22.5" customHeight="1">
      <c r="A114" s="233" t="str">
        <f>SIMPLvolumes!D118</f>
        <v>8I</v>
      </c>
      <c r="B114" s="234" t="str">
        <f>IF(SIMPLvolumes!Z118=0,"",SIMPLvolumes!Z118)</f>
        <v/>
      </c>
      <c r="C114" s="235" t="str">
        <f>IF(SIMPLvolumes!AA118=0,"",SIMPLvolumes!AA118)</f>
        <v/>
      </c>
      <c r="D114" s="235" t="str">
        <f>IF(SIMPLvolumes!AB118=0,"",SIMPLvolumes!AB118)</f>
        <v/>
      </c>
      <c r="E114" s="235" t="str">
        <f>IF(SIMPLvolumes!AC118=0,"",SIMPLvolumes!AC118)</f>
        <v/>
      </c>
      <c r="F114" s="235" t="str">
        <f>IF(SIMPLvolumes!AD118=0,"",SIMPLvolumes!AD118)</f>
        <v/>
      </c>
      <c r="G114" s="235" t="str">
        <f>IF(SIMPLvolumes!AE118=0,"",SIMPLvolumes!AE118)</f>
        <v/>
      </c>
      <c r="H114" s="235" t="str">
        <f>IF(SIMPLvolumes!AF118=0,"",SIMPLvolumes!AF118)</f>
        <v/>
      </c>
      <c r="I114" s="235" t="str">
        <f>IF(SIMPLvolumes!AG118=0,"",SIMPLvolumes!AG118)</f>
        <v/>
      </c>
      <c r="J114" s="235" t="str">
        <f>IF(SIMPLvolumes!AH118=0,"",SIMPLvolumes!AH118)</f>
        <v/>
      </c>
      <c r="K114" s="235" t="str">
        <f>IF(SIMPLvolumes!AI118=0,"",SIMPLvolumes!AI118)</f>
        <v/>
      </c>
      <c r="L114" s="235" t="str">
        <f>IF(SIMPLvolumes!AJ118=0,"",SIMPLvolumes!AJ118)</f>
        <v/>
      </c>
      <c r="M114" s="235" t="str">
        <f>IF(SIMPLvolumes!AK118=0,"",SIMPLvolumes!AK118)</f>
        <v/>
      </c>
      <c r="N114" s="235" t="str">
        <f>IF(SIMPLvolumes!AL118=0,"",SIMPLvolumes!AL118)</f>
        <v/>
      </c>
      <c r="O114" s="236">
        <f t="shared" si="24"/>
        <v>0</v>
      </c>
      <c r="P114" s="237">
        <f>O114*SIMPLvolumes!W118</f>
        <v>0</v>
      </c>
      <c r="Q114" s="237">
        <f>O114*SIMPLvolumes!T118</f>
        <v>0</v>
      </c>
      <c r="R114" s="208"/>
      <c r="S114" s="20"/>
      <c r="T114" s="20"/>
      <c r="U114" s="20" t="str">
        <f t="shared" si="23"/>
        <v/>
      </c>
      <c r="V114" s="212" t="str">
        <f t="shared" si="25"/>
        <v>#REF!</v>
      </c>
      <c r="W114" s="20"/>
      <c r="X114" s="20"/>
      <c r="Y114" s="20"/>
      <c r="Z114" s="20"/>
    </row>
    <row r="115" ht="22.5" customHeight="1">
      <c r="A115" s="233" t="str">
        <f>SIMPLvolumes!D119</f>
        <v>8J</v>
      </c>
      <c r="B115" s="234" t="str">
        <f>IF(SIMPLvolumes!Z119=0,"",SIMPLvolumes!Z119)</f>
        <v/>
      </c>
      <c r="C115" s="235" t="str">
        <f>IF(SIMPLvolumes!AA119=0,"",SIMPLvolumes!AA119)</f>
        <v/>
      </c>
      <c r="D115" s="235" t="str">
        <f>IF(SIMPLvolumes!AB119=0,"",SIMPLvolumes!AB119)</f>
        <v/>
      </c>
      <c r="E115" s="235" t="str">
        <f>IF(SIMPLvolumes!AC119=0,"",SIMPLvolumes!AC119)</f>
        <v/>
      </c>
      <c r="F115" s="235" t="str">
        <f>IF(SIMPLvolumes!AD119=0,"",SIMPLvolumes!AD119)</f>
        <v/>
      </c>
      <c r="G115" s="235" t="str">
        <f>IF(SIMPLvolumes!AE119=0,"",SIMPLvolumes!AE119)</f>
        <v/>
      </c>
      <c r="H115" s="235" t="str">
        <f>IF(SIMPLvolumes!AF119=0,"",SIMPLvolumes!AF119)</f>
        <v/>
      </c>
      <c r="I115" s="235" t="str">
        <f>IF(SIMPLvolumes!AG119=0,"",SIMPLvolumes!AG119)</f>
        <v/>
      </c>
      <c r="J115" s="235" t="str">
        <f>IF(SIMPLvolumes!AH119=0,"",SIMPLvolumes!AH119)</f>
        <v/>
      </c>
      <c r="K115" s="235" t="str">
        <f>IF(SIMPLvolumes!AI119=0,"",SIMPLvolumes!AI119)</f>
        <v/>
      </c>
      <c r="L115" s="235" t="str">
        <f>IF(SIMPLvolumes!AJ119=0,"",SIMPLvolumes!AJ119)</f>
        <v/>
      </c>
      <c r="M115" s="235" t="str">
        <f>IF(SIMPLvolumes!AK119=0,"",SIMPLvolumes!AK119)</f>
        <v/>
      </c>
      <c r="N115" s="235" t="str">
        <f>IF(SIMPLvolumes!AL119=0,"",SIMPLvolumes!AL119)</f>
        <v/>
      </c>
      <c r="O115" s="236">
        <f t="shared" si="24"/>
        <v>0</v>
      </c>
      <c r="P115" s="237">
        <f>O115*SIMPLvolumes!W119</f>
        <v>0</v>
      </c>
      <c r="Q115" s="237">
        <f>O115*SIMPLvolumes!T119</f>
        <v>0</v>
      </c>
      <c r="R115" s="208"/>
      <c r="S115" s="20"/>
      <c r="T115" s="20"/>
      <c r="U115" s="20" t="str">
        <f t="shared" si="23"/>
        <v/>
      </c>
      <c r="V115" s="212" t="str">
        <f t="shared" si="25"/>
        <v>#REF!</v>
      </c>
      <c r="W115" s="20"/>
      <c r="X115" s="20"/>
      <c r="Y115" s="20"/>
      <c r="Z115" s="20"/>
    </row>
    <row r="116" ht="22.5" customHeight="1">
      <c r="A116" s="233" t="str">
        <f>SIMPLvolumes!D120</f>
        <v>8K</v>
      </c>
      <c r="B116" s="234" t="str">
        <f>IF(SIMPLvolumes!Z120=0,"",SIMPLvolumes!Z120)</f>
        <v/>
      </c>
      <c r="C116" s="235" t="str">
        <f>IF(SIMPLvolumes!AA120=0,"",SIMPLvolumes!AA120)</f>
        <v/>
      </c>
      <c r="D116" s="235" t="str">
        <f>IF(SIMPLvolumes!AB120=0,"",SIMPLvolumes!AB120)</f>
        <v/>
      </c>
      <c r="E116" s="235" t="str">
        <f>IF(SIMPLvolumes!AC120=0,"",SIMPLvolumes!AC120)</f>
        <v/>
      </c>
      <c r="F116" s="235" t="str">
        <f>IF(SIMPLvolumes!AD120=0,"",SIMPLvolumes!AD120)</f>
        <v/>
      </c>
      <c r="G116" s="235" t="str">
        <f>IF(SIMPLvolumes!AE120=0,"",SIMPLvolumes!AE120)</f>
        <v/>
      </c>
      <c r="H116" s="235" t="str">
        <f>IF(SIMPLvolumes!AF120=0,"",SIMPLvolumes!AF120)</f>
        <v/>
      </c>
      <c r="I116" s="235" t="str">
        <f>IF(SIMPLvolumes!AG120=0,"",SIMPLvolumes!AG120)</f>
        <v/>
      </c>
      <c r="J116" s="235" t="str">
        <f>IF(SIMPLvolumes!AH120=0,"",SIMPLvolumes!AH120)</f>
        <v/>
      </c>
      <c r="K116" s="235" t="str">
        <f>IF(SIMPLvolumes!AI120=0,"",SIMPLvolumes!AI120)</f>
        <v/>
      </c>
      <c r="L116" s="235" t="str">
        <f>IF(SIMPLvolumes!AJ120=0,"",SIMPLvolumes!AJ120)</f>
        <v/>
      </c>
      <c r="M116" s="235" t="str">
        <f>IF(SIMPLvolumes!AK120=0,"",SIMPLvolumes!AK120)</f>
        <v/>
      </c>
      <c r="N116" s="235" t="str">
        <f>IF(SIMPLvolumes!AL120=0,"",SIMPLvolumes!AL120)</f>
        <v/>
      </c>
      <c r="O116" s="236">
        <f t="shared" si="24"/>
        <v>0</v>
      </c>
      <c r="P116" s="237">
        <f>O116*SIMPLvolumes!W120</f>
        <v>0</v>
      </c>
      <c r="Q116" s="237">
        <f>O116*SIMPLvolumes!T120</f>
        <v>0</v>
      </c>
      <c r="R116" s="208"/>
      <c r="S116" s="20"/>
      <c r="T116" s="20"/>
      <c r="U116" s="20" t="str">
        <f t="shared" si="23"/>
        <v/>
      </c>
      <c r="V116" s="212" t="str">
        <f t="shared" si="25"/>
        <v>#REF!</v>
      </c>
      <c r="W116" s="20"/>
      <c r="X116" s="20"/>
      <c r="Y116" s="20"/>
      <c r="Z116" s="20"/>
    </row>
    <row r="117" ht="22.5" customHeight="1">
      <c r="A117" s="233" t="str">
        <f>SIMPLvolumes!D109</f>
        <v>8L</v>
      </c>
      <c r="B117" s="234" t="str">
        <f>IF(SIMPLvolumes!Z109=0,"",SIMPLvolumes!Z109)</f>
        <v/>
      </c>
      <c r="C117" s="235" t="str">
        <f>IF(SIMPLvolumes!AA109=0,"",SIMPLvolumes!AA109)</f>
        <v/>
      </c>
      <c r="D117" s="235" t="str">
        <f>IF(SIMPLvolumes!AB109=0,"",SIMPLvolumes!AB109)</f>
        <v/>
      </c>
      <c r="E117" s="235" t="str">
        <f>IF(SIMPLvolumes!AC109=0,"",SIMPLvolumes!AC109)</f>
        <v/>
      </c>
      <c r="F117" s="235" t="str">
        <f>IF(SIMPLvolumes!AD109=0,"",SIMPLvolumes!AD109)</f>
        <v/>
      </c>
      <c r="G117" s="235" t="str">
        <f>IF(SIMPLvolumes!AE109=0,"",SIMPLvolumes!AE109)</f>
        <v/>
      </c>
      <c r="H117" s="235" t="str">
        <f>IF(SIMPLvolumes!AF109=0,"",SIMPLvolumes!AF109)</f>
        <v/>
      </c>
      <c r="I117" s="235" t="str">
        <f>IF(SIMPLvolumes!AG109=0,"",SIMPLvolumes!AG109)</f>
        <v/>
      </c>
      <c r="J117" s="235" t="str">
        <f>IF(SIMPLvolumes!AH109=0,"",SIMPLvolumes!AH109)</f>
        <v/>
      </c>
      <c r="K117" s="235" t="str">
        <f>IF(SIMPLvolumes!AI109=0,"",SIMPLvolumes!AI109)</f>
        <v/>
      </c>
      <c r="L117" s="235" t="str">
        <f>IF(SIMPLvolumes!AJ109=0,"",SIMPLvolumes!AJ109)</f>
        <v/>
      </c>
      <c r="M117" s="235" t="str">
        <f>IF(SIMPLvolumes!AK109=0,"",SIMPLvolumes!AK109)</f>
        <v/>
      </c>
      <c r="N117" s="235" t="str">
        <f>IF(SIMPLvolumes!AL109=0,"",SIMPLvolumes!AL109)</f>
        <v/>
      </c>
      <c r="O117" s="236">
        <f t="shared" si="24"/>
        <v>0</v>
      </c>
      <c r="P117" s="237">
        <f>O117*SIMPLvolumes!W109</f>
        <v>0</v>
      </c>
      <c r="Q117" s="237">
        <f>O117*SIMPLvolumes!T109</f>
        <v>0</v>
      </c>
      <c r="R117" s="208"/>
      <c r="S117" s="20"/>
      <c r="T117" s="20"/>
      <c r="U117" s="20"/>
      <c r="V117" s="212"/>
      <c r="W117" s="20"/>
      <c r="X117" s="20"/>
      <c r="Y117" s="20"/>
      <c r="Z117" s="20"/>
    </row>
    <row r="118" ht="22.5" customHeight="1">
      <c r="A118" s="233"/>
      <c r="B118" s="234" t="str">
        <f>IF(SIMPLvolumes!Z121=0,"",SIMPLvolumes!Z121)</f>
        <v/>
      </c>
      <c r="C118" s="235" t="str">
        <f>IF(SIMPLvolumes!AA121=0,"",SIMPLvolumes!AA121)</f>
        <v/>
      </c>
      <c r="D118" s="235" t="str">
        <f>IF(SIMPLvolumes!AB121=0,"",SIMPLvolumes!AB121)</f>
        <v/>
      </c>
      <c r="E118" s="235" t="str">
        <f>IF(SIMPLvolumes!AC121=0,"",SIMPLvolumes!AC121)</f>
        <v/>
      </c>
      <c r="F118" s="235" t="str">
        <f>IF(SIMPLvolumes!AD121=0,"",SIMPLvolumes!AD121)</f>
        <v/>
      </c>
      <c r="G118" s="235" t="str">
        <f>IF(SIMPLvolumes!AE121=0,"",SIMPLvolumes!AE121)</f>
        <v/>
      </c>
      <c r="H118" s="235" t="str">
        <f>IF(SIMPLvolumes!AF121=0,"",SIMPLvolumes!AF121)</f>
        <v/>
      </c>
      <c r="I118" s="235" t="str">
        <f>IF(SIMPLvolumes!AG121=0,"",SIMPLvolumes!AG121)</f>
        <v/>
      </c>
      <c r="J118" s="235" t="str">
        <f>IF(SIMPLvolumes!AH121=0,"",SIMPLvolumes!AH121)</f>
        <v/>
      </c>
      <c r="K118" s="235" t="str">
        <f>IF(SIMPLvolumes!AI121=0,"",SIMPLvolumes!AI121)</f>
        <v/>
      </c>
      <c r="L118" s="235" t="str">
        <f>IF(SIMPLvolumes!AJ121=0,"",SIMPLvolumes!AJ121)</f>
        <v/>
      </c>
      <c r="M118" s="235" t="str">
        <f>IF(SIMPLvolumes!AK121=0,"",SIMPLvolumes!AK121)</f>
        <v/>
      </c>
      <c r="N118" s="235" t="str">
        <f>IF(SIMPLvolumes!AL121=0,"",SIMPLvolumes!AL121)</f>
        <v/>
      </c>
      <c r="O118" s="236"/>
      <c r="P118" s="237"/>
      <c r="Q118" s="237"/>
      <c r="R118" s="208"/>
      <c r="S118" s="20"/>
      <c r="T118" s="20"/>
      <c r="U118" s="20" t="str">
        <f t="shared" ref="U118:U132" si="26">IF(T118=1,REPT(""""&amp;A118&amp;".dwg""",O118),"")</f>
        <v/>
      </c>
      <c r="V118" s="212" t="str">
        <f>CONCATENATE(V116,U118)</f>
        <v>#REF!</v>
      </c>
      <c r="W118" s="20"/>
      <c r="X118" s="20"/>
      <c r="Y118" s="20"/>
      <c r="Z118" s="20"/>
    </row>
    <row r="119" ht="22.5" customHeight="1">
      <c r="A119" s="233" t="str">
        <f>SIMPLvolumes!D123</f>
        <v>9A</v>
      </c>
      <c r="B119" s="234" t="str">
        <f>IF(SIMPLvolumes!Z123=0,"",SIMPLvolumes!Z123)</f>
        <v/>
      </c>
      <c r="C119" s="235" t="str">
        <f>IF(SIMPLvolumes!AA123=0,"",SIMPLvolumes!AA123)</f>
        <v/>
      </c>
      <c r="D119" s="235" t="str">
        <f>IF(SIMPLvolumes!AB123=0,"",SIMPLvolumes!AB123)</f>
        <v/>
      </c>
      <c r="E119" s="235" t="str">
        <f>IF(SIMPLvolumes!AC123=0,"",SIMPLvolumes!AC123)</f>
        <v/>
      </c>
      <c r="F119" s="235" t="str">
        <f>IF(SIMPLvolumes!AD123=0,"",SIMPLvolumes!AD123)</f>
        <v/>
      </c>
      <c r="G119" s="235" t="str">
        <f>IF(SIMPLvolumes!AE123=0,"",SIMPLvolumes!AE123)</f>
        <v/>
      </c>
      <c r="H119" s="235" t="str">
        <f>IF(SIMPLvolumes!AF123=0,"",SIMPLvolumes!AF123)</f>
        <v/>
      </c>
      <c r="I119" s="235" t="str">
        <f>IF(SIMPLvolumes!AG123=0,"",SIMPLvolumes!AG123)</f>
        <v/>
      </c>
      <c r="J119" s="235" t="str">
        <f>IF(SIMPLvolumes!AH123=0,"",SIMPLvolumes!AH123)</f>
        <v/>
      </c>
      <c r="K119" s="235" t="str">
        <f>IF(SIMPLvolumes!AI123=0,"",SIMPLvolumes!AI123)</f>
        <v/>
      </c>
      <c r="L119" s="235" t="str">
        <f>IF(SIMPLvolumes!AJ123=0,"",SIMPLvolumes!AJ123)</f>
        <v/>
      </c>
      <c r="M119" s="235" t="str">
        <f>IF(SIMPLvolumes!AK123=0,"",SIMPLvolumes!AK123)</f>
        <v/>
      </c>
      <c r="N119" s="235" t="str">
        <f>IF(SIMPLvolumes!AL123=0,"",SIMPLvolumes!AL123)</f>
        <v/>
      </c>
      <c r="O119" s="236">
        <f t="shared" ref="O119:O133" si="27">SUM(A119:N119)</f>
        <v>0</v>
      </c>
      <c r="P119" s="237">
        <f>O119*SIMPLvolumes!W123</f>
        <v>0</v>
      </c>
      <c r="Q119" s="237">
        <f>O119*SIMPLvolumes!T123</f>
        <v>0</v>
      </c>
      <c r="R119" s="208"/>
      <c r="S119" s="20"/>
      <c r="T119" s="20">
        <v>1.0</v>
      </c>
      <c r="U119" s="20" t="str">
        <f t="shared" si="26"/>
        <v/>
      </c>
      <c r="V119" s="212" t="str">
        <f t="shared" ref="V119:V129" si="28">CONCATENATE(V118,U119)</f>
        <v>#REF!</v>
      </c>
      <c r="W119" s="20"/>
      <c r="X119" s="20"/>
      <c r="Y119" s="20"/>
      <c r="Z119" s="20"/>
    </row>
    <row r="120" ht="22.5" customHeight="1">
      <c r="A120" s="233" t="str">
        <f>SIMPLvolumes!D124</f>
        <v>9B</v>
      </c>
      <c r="B120" s="234" t="str">
        <f>IF(SIMPLvolumes!Z124=0,"",SIMPLvolumes!Z124)</f>
        <v/>
      </c>
      <c r="C120" s="235" t="str">
        <f>IF(SIMPLvolumes!AA124=0,"",SIMPLvolumes!AA124)</f>
        <v/>
      </c>
      <c r="D120" s="235" t="str">
        <f>IF(SIMPLvolumes!AB124=0,"",SIMPLvolumes!AB124)</f>
        <v/>
      </c>
      <c r="E120" s="235" t="str">
        <f>IF(SIMPLvolumes!AC124=0,"",SIMPLvolumes!AC124)</f>
        <v/>
      </c>
      <c r="F120" s="235" t="str">
        <f>IF(SIMPLvolumes!AD124=0,"",SIMPLvolumes!AD124)</f>
        <v/>
      </c>
      <c r="G120" s="235" t="str">
        <f>IF(SIMPLvolumes!AE124=0,"",SIMPLvolumes!AE124)</f>
        <v/>
      </c>
      <c r="H120" s="235" t="str">
        <f>IF(SIMPLvolumes!AF124=0,"",SIMPLvolumes!AF124)</f>
        <v/>
      </c>
      <c r="I120" s="235" t="str">
        <f>IF(SIMPLvolumes!AG124=0,"",SIMPLvolumes!AG124)</f>
        <v/>
      </c>
      <c r="J120" s="235" t="str">
        <f>IF(SIMPLvolumes!AH124=0,"",SIMPLvolumes!AH124)</f>
        <v/>
      </c>
      <c r="K120" s="235" t="str">
        <f>IF(SIMPLvolumes!AI124=0,"",SIMPLvolumes!AI124)</f>
        <v/>
      </c>
      <c r="L120" s="235" t="str">
        <f>IF(SIMPLvolumes!AJ124=0,"",SIMPLvolumes!AJ124)</f>
        <v/>
      </c>
      <c r="M120" s="235" t="str">
        <f>IF(SIMPLvolumes!AK124=0,"",SIMPLvolumes!AK124)</f>
        <v/>
      </c>
      <c r="N120" s="235" t="str">
        <f>IF(SIMPLvolumes!AL124=0,"",SIMPLvolumes!AL124)</f>
        <v/>
      </c>
      <c r="O120" s="236">
        <f t="shared" si="27"/>
        <v>0</v>
      </c>
      <c r="P120" s="237">
        <f>O120*SIMPLvolumes!W124</f>
        <v>0</v>
      </c>
      <c r="Q120" s="237">
        <f>O120*SIMPLvolumes!T124</f>
        <v>0</v>
      </c>
      <c r="R120" s="208"/>
      <c r="S120" s="20"/>
      <c r="T120" s="20">
        <v>1.0</v>
      </c>
      <c r="U120" s="20" t="str">
        <f t="shared" si="26"/>
        <v/>
      </c>
      <c r="V120" s="212" t="str">
        <f t="shared" si="28"/>
        <v>#REF!</v>
      </c>
      <c r="W120" s="20"/>
      <c r="X120" s="20"/>
      <c r="Y120" s="20"/>
      <c r="Z120" s="20"/>
    </row>
    <row r="121" ht="22.5" customHeight="1">
      <c r="A121" s="233" t="str">
        <f>SIMPLvolumes!D125</f>
        <v>9C</v>
      </c>
      <c r="B121" s="234" t="str">
        <f>IF(SIMPLvolumes!Z125=0,"",SIMPLvolumes!Z125)</f>
        <v/>
      </c>
      <c r="C121" s="235" t="str">
        <f>IF(SIMPLvolumes!AA125=0,"",SIMPLvolumes!AA125)</f>
        <v/>
      </c>
      <c r="D121" s="235" t="str">
        <f>IF(SIMPLvolumes!AB125=0,"",SIMPLvolumes!AB125)</f>
        <v/>
      </c>
      <c r="E121" s="235" t="str">
        <f>IF(SIMPLvolumes!AC125=0,"",SIMPLvolumes!AC125)</f>
        <v/>
      </c>
      <c r="F121" s="235" t="str">
        <f>IF(SIMPLvolumes!AD125=0,"",SIMPLvolumes!AD125)</f>
        <v/>
      </c>
      <c r="G121" s="235" t="str">
        <f>IF(SIMPLvolumes!AE125=0,"",SIMPLvolumes!AE125)</f>
        <v/>
      </c>
      <c r="H121" s="235" t="str">
        <f>IF(SIMPLvolumes!AF125=0,"",SIMPLvolumes!AF125)</f>
        <v/>
      </c>
      <c r="I121" s="235" t="str">
        <f>IF(SIMPLvolumes!AG125=0,"",SIMPLvolumes!AG125)</f>
        <v/>
      </c>
      <c r="J121" s="235" t="str">
        <f>IF(SIMPLvolumes!AH125=0,"",SIMPLvolumes!AH125)</f>
        <v/>
      </c>
      <c r="K121" s="235" t="str">
        <f>IF(SIMPLvolumes!AI125=0,"",SIMPLvolumes!AI125)</f>
        <v/>
      </c>
      <c r="L121" s="235" t="str">
        <f>IF(SIMPLvolumes!AJ125=0,"",SIMPLvolumes!AJ125)</f>
        <v/>
      </c>
      <c r="M121" s="235" t="str">
        <f>IF(SIMPLvolumes!AK125=0,"",SIMPLvolumes!AK125)</f>
        <v/>
      </c>
      <c r="N121" s="235" t="str">
        <f>IF(SIMPLvolumes!AL125=0,"",SIMPLvolumes!AL125)</f>
        <v/>
      </c>
      <c r="O121" s="236">
        <f t="shared" si="27"/>
        <v>0</v>
      </c>
      <c r="P121" s="237">
        <f>O121*SIMPLvolumes!W125</f>
        <v>0</v>
      </c>
      <c r="Q121" s="237">
        <f>O121*SIMPLvolumes!T125</f>
        <v>0</v>
      </c>
      <c r="R121" s="208"/>
      <c r="S121" s="20"/>
      <c r="T121" s="20">
        <v>1.0</v>
      </c>
      <c r="U121" s="20" t="str">
        <f t="shared" si="26"/>
        <v/>
      </c>
      <c r="V121" s="212" t="str">
        <f t="shared" si="28"/>
        <v>#REF!</v>
      </c>
      <c r="W121" s="20"/>
      <c r="X121" s="20"/>
      <c r="Y121" s="20"/>
      <c r="Z121" s="20"/>
    </row>
    <row r="122" ht="22.5" customHeight="1">
      <c r="A122" s="233" t="str">
        <f>SIMPLvolumes!D126</f>
        <v>9D</v>
      </c>
      <c r="B122" s="234" t="str">
        <f>IF(SIMPLvolumes!Z126=0,"",SIMPLvolumes!Z126)</f>
        <v/>
      </c>
      <c r="C122" s="235" t="str">
        <f>IF(SIMPLvolumes!AA126=0,"",SIMPLvolumes!AA126)</f>
        <v/>
      </c>
      <c r="D122" s="235" t="str">
        <f>IF(SIMPLvolumes!AB126=0,"",SIMPLvolumes!AB126)</f>
        <v/>
      </c>
      <c r="E122" s="235" t="str">
        <f>IF(SIMPLvolumes!AC126=0,"",SIMPLvolumes!AC126)</f>
        <v/>
      </c>
      <c r="F122" s="235" t="str">
        <f>IF(SIMPLvolumes!AD126=0,"",SIMPLvolumes!AD126)</f>
        <v/>
      </c>
      <c r="G122" s="235" t="str">
        <f>IF(SIMPLvolumes!AE126=0,"",SIMPLvolumes!AE126)</f>
        <v/>
      </c>
      <c r="H122" s="235" t="str">
        <f>IF(SIMPLvolumes!AF126=0,"",SIMPLvolumes!AF126)</f>
        <v/>
      </c>
      <c r="I122" s="235" t="str">
        <f>IF(SIMPLvolumes!AG126=0,"",SIMPLvolumes!AG126)</f>
        <v/>
      </c>
      <c r="J122" s="235" t="str">
        <f>IF(SIMPLvolumes!AH126=0,"",SIMPLvolumes!AH126)</f>
        <v/>
      </c>
      <c r="K122" s="235" t="str">
        <f>IF(SIMPLvolumes!AI126=0,"",SIMPLvolumes!AI126)</f>
        <v/>
      </c>
      <c r="L122" s="235" t="str">
        <f>IF(SIMPLvolumes!AJ126=0,"",SIMPLvolumes!AJ126)</f>
        <v/>
      </c>
      <c r="M122" s="235" t="str">
        <f>IF(SIMPLvolumes!AK126=0,"",SIMPLvolumes!AK126)</f>
        <v/>
      </c>
      <c r="N122" s="235" t="str">
        <f>IF(SIMPLvolumes!AL126=0,"",SIMPLvolumes!AL126)</f>
        <v/>
      </c>
      <c r="O122" s="236">
        <f t="shared" si="27"/>
        <v>0</v>
      </c>
      <c r="P122" s="237">
        <f>O122*SIMPLvolumes!W126</f>
        <v>0</v>
      </c>
      <c r="Q122" s="237">
        <f>O122*SIMPLvolumes!T126</f>
        <v>0</v>
      </c>
      <c r="R122" s="208"/>
      <c r="S122" s="20"/>
      <c r="T122" s="20">
        <v>1.0</v>
      </c>
      <c r="U122" s="20" t="str">
        <f t="shared" si="26"/>
        <v/>
      </c>
      <c r="V122" s="212" t="str">
        <f t="shared" si="28"/>
        <v>#REF!</v>
      </c>
      <c r="W122" s="20"/>
      <c r="X122" s="20"/>
      <c r="Y122" s="20"/>
      <c r="Z122" s="20"/>
    </row>
    <row r="123" ht="22.5" customHeight="1">
      <c r="A123" s="233" t="str">
        <f>SIMPLvolumes!D127</f>
        <v>9E</v>
      </c>
      <c r="B123" s="234" t="str">
        <f>IF(SIMPLvolumes!Z127=0,"",SIMPLvolumes!Z127)</f>
        <v/>
      </c>
      <c r="C123" s="235" t="str">
        <f>IF(SIMPLvolumes!AA127=0,"",SIMPLvolumes!AA127)</f>
        <v/>
      </c>
      <c r="D123" s="235" t="str">
        <f>IF(SIMPLvolumes!AB127=0,"",SIMPLvolumes!AB127)</f>
        <v/>
      </c>
      <c r="E123" s="235" t="str">
        <f>IF(SIMPLvolumes!AC127=0,"",SIMPLvolumes!AC127)</f>
        <v/>
      </c>
      <c r="F123" s="235" t="str">
        <f>IF(SIMPLvolumes!AD127=0,"",SIMPLvolumes!AD127)</f>
        <v/>
      </c>
      <c r="G123" s="235" t="str">
        <f>IF(SIMPLvolumes!AE127=0,"",SIMPLvolumes!AE127)</f>
        <v/>
      </c>
      <c r="H123" s="235" t="str">
        <f>IF(SIMPLvolumes!AF127=0,"",SIMPLvolumes!AF127)</f>
        <v/>
      </c>
      <c r="I123" s="235" t="str">
        <f>IF(SIMPLvolumes!AG127=0,"",SIMPLvolumes!AG127)</f>
        <v/>
      </c>
      <c r="J123" s="235" t="str">
        <f>IF(SIMPLvolumes!AH127=0,"",SIMPLvolumes!AH127)</f>
        <v/>
      </c>
      <c r="K123" s="235" t="str">
        <f>IF(SIMPLvolumes!AI127=0,"",SIMPLvolumes!AI127)</f>
        <v/>
      </c>
      <c r="L123" s="235" t="str">
        <f>IF(SIMPLvolumes!AJ127=0,"",SIMPLvolumes!AJ127)</f>
        <v/>
      </c>
      <c r="M123" s="235" t="str">
        <f>IF(SIMPLvolumes!AK127=0,"",SIMPLvolumes!AK127)</f>
        <v/>
      </c>
      <c r="N123" s="235" t="str">
        <f>IF(SIMPLvolumes!AL127=0,"",SIMPLvolumes!AL127)</f>
        <v/>
      </c>
      <c r="O123" s="236">
        <f t="shared" si="27"/>
        <v>0</v>
      </c>
      <c r="P123" s="237">
        <f>O123*SIMPLvolumes!W127</f>
        <v>0</v>
      </c>
      <c r="Q123" s="237">
        <f>O123*SIMPLvolumes!T127</f>
        <v>0</v>
      </c>
      <c r="R123" s="208"/>
      <c r="S123" s="20"/>
      <c r="T123" s="20">
        <v>1.0</v>
      </c>
      <c r="U123" s="20" t="str">
        <f t="shared" si="26"/>
        <v/>
      </c>
      <c r="V123" s="212" t="str">
        <f t="shared" si="28"/>
        <v>#REF!</v>
      </c>
      <c r="W123" s="20"/>
      <c r="X123" s="20"/>
      <c r="Y123" s="20"/>
      <c r="Z123" s="20"/>
    </row>
    <row r="124" ht="22.5" customHeight="1">
      <c r="A124" s="233" t="str">
        <f>SIMPLvolumes!D128</f>
        <v>9F</v>
      </c>
      <c r="B124" s="234" t="str">
        <f>IF(SIMPLvolumes!Z128=0,"",SIMPLvolumes!Z128)</f>
        <v/>
      </c>
      <c r="C124" s="235" t="str">
        <f>IF(SIMPLvolumes!AA128=0,"",SIMPLvolumes!AA128)</f>
        <v/>
      </c>
      <c r="D124" s="235" t="str">
        <f>IF(SIMPLvolumes!AB128=0,"",SIMPLvolumes!AB128)</f>
        <v/>
      </c>
      <c r="E124" s="235" t="str">
        <f>IF(SIMPLvolumes!AC128=0,"",SIMPLvolumes!AC128)</f>
        <v/>
      </c>
      <c r="F124" s="235" t="str">
        <f>IF(SIMPLvolumes!AD128=0,"",SIMPLvolumes!AD128)</f>
        <v/>
      </c>
      <c r="G124" s="235" t="str">
        <f>IF(SIMPLvolumes!AE128=0,"",SIMPLvolumes!AE128)</f>
        <v/>
      </c>
      <c r="H124" s="235" t="str">
        <f>IF(SIMPLvolumes!AF128=0,"",SIMPLvolumes!AF128)</f>
        <v/>
      </c>
      <c r="I124" s="235" t="str">
        <f>IF(SIMPLvolumes!AG128=0,"",SIMPLvolumes!AG128)</f>
        <v/>
      </c>
      <c r="J124" s="235" t="str">
        <f>IF(SIMPLvolumes!AH128=0,"",SIMPLvolumes!AH128)</f>
        <v/>
      </c>
      <c r="K124" s="235" t="str">
        <f>IF(SIMPLvolumes!AI128=0,"",SIMPLvolumes!AI128)</f>
        <v/>
      </c>
      <c r="L124" s="235" t="str">
        <f>IF(SIMPLvolumes!AJ128=0,"",SIMPLvolumes!AJ128)</f>
        <v/>
      </c>
      <c r="M124" s="235" t="str">
        <f>IF(SIMPLvolumes!AK128=0,"",SIMPLvolumes!AK128)</f>
        <v/>
      </c>
      <c r="N124" s="235" t="str">
        <f>IF(SIMPLvolumes!AL128=0,"",SIMPLvolumes!AL128)</f>
        <v/>
      </c>
      <c r="O124" s="236">
        <f t="shared" si="27"/>
        <v>0</v>
      </c>
      <c r="P124" s="237">
        <f>O124*SIMPLvolumes!W128</f>
        <v>0</v>
      </c>
      <c r="Q124" s="237">
        <f>O124*SIMPLvolumes!T128</f>
        <v>0</v>
      </c>
      <c r="R124" s="208"/>
      <c r="S124" s="20"/>
      <c r="T124" s="20">
        <v>1.0</v>
      </c>
      <c r="U124" s="20" t="str">
        <f t="shared" si="26"/>
        <v/>
      </c>
      <c r="V124" s="212" t="str">
        <f t="shared" si="28"/>
        <v>#REF!</v>
      </c>
      <c r="W124" s="20"/>
      <c r="X124" s="20"/>
      <c r="Y124" s="20"/>
      <c r="Z124" s="20"/>
    </row>
    <row r="125" ht="22.5" customHeight="1">
      <c r="A125" s="233" t="str">
        <f>SIMPLvolumes!D129</f>
        <v>9G</v>
      </c>
      <c r="B125" s="234" t="str">
        <f>IF(SIMPLvolumes!Z129=0,"",SIMPLvolumes!Z129)</f>
        <v/>
      </c>
      <c r="C125" s="235" t="str">
        <f>IF(SIMPLvolumes!AA129=0,"",SIMPLvolumes!AA129)</f>
        <v/>
      </c>
      <c r="D125" s="235" t="str">
        <f>IF(SIMPLvolumes!AB129=0,"",SIMPLvolumes!AB129)</f>
        <v/>
      </c>
      <c r="E125" s="235" t="str">
        <f>IF(SIMPLvolumes!AC129=0,"",SIMPLvolumes!AC129)</f>
        <v/>
      </c>
      <c r="F125" s="235" t="str">
        <f>IF(SIMPLvolumes!AD129=0,"",SIMPLvolumes!AD129)</f>
        <v/>
      </c>
      <c r="G125" s="235" t="str">
        <f>IF(SIMPLvolumes!AE129=0,"",SIMPLvolumes!AE129)</f>
        <v/>
      </c>
      <c r="H125" s="235" t="str">
        <f>IF(SIMPLvolumes!AF129=0,"",SIMPLvolumes!AF129)</f>
        <v/>
      </c>
      <c r="I125" s="235" t="str">
        <f>IF(SIMPLvolumes!AG129=0,"",SIMPLvolumes!AG129)</f>
        <v/>
      </c>
      <c r="J125" s="235" t="str">
        <f>IF(SIMPLvolumes!AH129=0,"",SIMPLvolumes!AH129)</f>
        <v/>
      </c>
      <c r="K125" s="235" t="str">
        <f>IF(SIMPLvolumes!AI129=0,"",SIMPLvolumes!AI129)</f>
        <v/>
      </c>
      <c r="L125" s="235" t="str">
        <f>IF(SIMPLvolumes!AJ129=0,"",SIMPLvolumes!AJ129)</f>
        <v/>
      </c>
      <c r="M125" s="235" t="str">
        <f>IF(SIMPLvolumes!AK129=0,"",SIMPLvolumes!AK129)</f>
        <v/>
      </c>
      <c r="N125" s="235" t="str">
        <f>IF(SIMPLvolumes!AL129=0,"",SIMPLvolumes!AL129)</f>
        <v/>
      </c>
      <c r="O125" s="236">
        <f t="shared" si="27"/>
        <v>0</v>
      </c>
      <c r="P125" s="237">
        <f>O125*SIMPLvolumes!W129</f>
        <v>0</v>
      </c>
      <c r="Q125" s="237">
        <f>O125*SIMPLvolumes!T129</f>
        <v>0</v>
      </c>
      <c r="R125" s="208"/>
      <c r="S125" s="20"/>
      <c r="T125" s="20">
        <v>1.0</v>
      </c>
      <c r="U125" s="20" t="str">
        <f t="shared" si="26"/>
        <v/>
      </c>
      <c r="V125" s="212" t="str">
        <f t="shared" si="28"/>
        <v>#REF!</v>
      </c>
      <c r="W125" s="20"/>
      <c r="X125" s="20"/>
      <c r="Y125" s="20"/>
      <c r="Z125" s="20"/>
    </row>
    <row r="126" ht="22.5" customHeight="1">
      <c r="A126" s="233" t="str">
        <f>SIMPLvolumes!D130</f>
        <v>9H</v>
      </c>
      <c r="B126" s="234" t="str">
        <f>IF(SIMPLvolumes!Z130=0,"",SIMPLvolumes!Z130)</f>
        <v/>
      </c>
      <c r="C126" s="235" t="str">
        <f>IF(SIMPLvolumes!AA130=0,"",SIMPLvolumes!AA130)</f>
        <v/>
      </c>
      <c r="D126" s="235" t="str">
        <f>IF(SIMPLvolumes!AB130=0,"",SIMPLvolumes!AB130)</f>
        <v/>
      </c>
      <c r="E126" s="235" t="str">
        <f>IF(SIMPLvolumes!AC130=0,"",SIMPLvolumes!AC130)</f>
        <v/>
      </c>
      <c r="F126" s="235" t="str">
        <f>IF(SIMPLvolumes!AD130=0,"",SIMPLvolumes!AD130)</f>
        <v/>
      </c>
      <c r="G126" s="235" t="str">
        <f>IF(SIMPLvolumes!AE130=0,"",SIMPLvolumes!AE130)</f>
        <v/>
      </c>
      <c r="H126" s="235" t="str">
        <f>IF(SIMPLvolumes!AF130=0,"",SIMPLvolumes!AF130)</f>
        <v/>
      </c>
      <c r="I126" s="235" t="str">
        <f>IF(SIMPLvolumes!AG130=0,"",SIMPLvolumes!AG130)</f>
        <v/>
      </c>
      <c r="J126" s="235" t="str">
        <f>IF(SIMPLvolumes!AH130=0,"",SIMPLvolumes!AH130)</f>
        <v/>
      </c>
      <c r="K126" s="235" t="str">
        <f>IF(SIMPLvolumes!AI130=0,"",SIMPLvolumes!AI130)</f>
        <v/>
      </c>
      <c r="L126" s="235" t="str">
        <f>IF(SIMPLvolumes!AJ130=0,"",SIMPLvolumes!AJ130)</f>
        <v/>
      </c>
      <c r="M126" s="235" t="str">
        <f>IF(SIMPLvolumes!AK130=0,"",SIMPLvolumes!AK130)</f>
        <v/>
      </c>
      <c r="N126" s="235" t="str">
        <f>IF(SIMPLvolumes!AL130=0,"",SIMPLvolumes!AL130)</f>
        <v/>
      </c>
      <c r="O126" s="236">
        <f t="shared" si="27"/>
        <v>0</v>
      </c>
      <c r="P126" s="237">
        <f>O126*SIMPLvolumes!W130</f>
        <v>0</v>
      </c>
      <c r="Q126" s="237">
        <f>O126*SIMPLvolumes!T130</f>
        <v>0</v>
      </c>
      <c r="R126" s="208"/>
      <c r="S126" s="20"/>
      <c r="T126" s="20">
        <v>1.0</v>
      </c>
      <c r="U126" s="20" t="str">
        <f t="shared" si="26"/>
        <v/>
      </c>
      <c r="V126" s="212" t="str">
        <f t="shared" si="28"/>
        <v>#REF!</v>
      </c>
      <c r="W126" s="20"/>
      <c r="X126" s="20"/>
      <c r="Y126" s="20"/>
      <c r="Z126" s="20"/>
    </row>
    <row r="127" ht="22.5" customHeight="1">
      <c r="A127" s="233" t="str">
        <f>SIMPLvolumes!D131</f>
        <v>9I</v>
      </c>
      <c r="B127" s="234" t="str">
        <f>IF(SIMPLvolumes!Z131=0,"",SIMPLvolumes!Z131)</f>
        <v/>
      </c>
      <c r="C127" s="235" t="str">
        <f>IF(SIMPLvolumes!AA131=0,"",SIMPLvolumes!AA131)</f>
        <v/>
      </c>
      <c r="D127" s="235" t="str">
        <f>IF(SIMPLvolumes!AB131=0,"",SIMPLvolumes!AB131)</f>
        <v/>
      </c>
      <c r="E127" s="235" t="str">
        <f>IF(SIMPLvolumes!AC131=0,"",SIMPLvolumes!AC131)</f>
        <v/>
      </c>
      <c r="F127" s="235" t="str">
        <f>IF(SIMPLvolumes!AD131=0,"",SIMPLvolumes!AD131)</f>
        <v/>
      </c>
      <c r="G127" s="235" t="str">
        <f>IF(SIMPLvolumes!AE131=0,"",SIMPLvolumes!AE131)</f>
        <v/>
      </c>
      <c r="H127" s="235" t="str">
        <f>IF(SIMPLvolumes!AF131=0,"",SIMPLvolumes!AF131)</f>
        <v/>
      </c>
      <c r="I127" s="235" t="str">
        <f>IF(SIMPLvolumes!AG131=0,"",SIMPLvolumes!AG131)</f>
        <v/>
      </c>
      <c r="J127" s="235" t="str">
        <f>IF(SIMPLvolumes!AH131=0,"",SIMPLvolumes!AH131)</f>
        <v/>
      </c>
      <c r="K127" s="235" t="str">
        <f>IF(SIMPLvolumes!AI131=0,"",SIMPLvolumes!AI131)</f>
        <v/>
      </c>
      <c r="L127" s="235" t="str">
        <f>IF(SIMPLvolumes!AJ131=0,"",SIMPLvolumes!AJ131)</f>
        <v/>
      </c>
      <c r="M127" s="235" t="str">
        <f>IF(SIMPLvolumes!AK131=0,"",SIMPLvolumes!AK131)</f>
        <v/>
      </c>
      <c r="N127" s="235" t="str">
        <f>IF(SIMPLvolumes!AL131=0,"",SIMPLvolumes!AL131)</f>
        <v/>
      </c>
      <c r="O127" s="236">
        <f t="shared" si="27"/>
        <v>0</v>
      </c>
      <c r="P127" s="237">
        <f>O127*SIMPLvolumes!W131</f>
        <v>0</v>
      </c>
      <c r="Q127" s="237">
        <f>O127*SIMPLvolumes!T131</f>
        <v>0</v>
      </c>
      <c r="R127" s="208"/>
      <c r="S127" s="20"/>
      <c r="T127" s="20">
        <v>1.0</v>
      </c>
      <c r="U127" s="20" t="str">
        <f t="shared" si="26"/>
        <v/>
      </c>
      <c r="V127" s="212" t="str">
        <f t="shared" si="28"/>
        <v>#REF!</v>
      </c>
      <c r="W127" s="20"/>
      <c r="X127" s="20"/>
      <c r="Y127" s="20"/>
      <c r="Z127" s="20"/>
    </row>
    <row r="128" ht="22.5" customHeight="1">
      <c r="A128" s="233" t="str">
        <f>SIMPLvolumes!D132</f>
        <v>9J</v>
      </c>
      <c r="B128" s="234" t="str">
        <f>IF(SIMPLvolumes!Z132=0,"",SIMPLvolumes!Z132)</f>
        <v/>
      </c>
      <c r="C128" s="235" t="str">
        <f>IF(SIMPLvolumes!AA132=0,"",SIMPLvolumes!AA132)</f>
        <v/>
      </c>
      <c r="D128" s="235" t="str">
        <f>IF(SIMPLvolumes!AB132=0,"",SIMPLvolumes!AB132)</f>
        <v/>
      </c>
      <c r="E128" s="235" t="str">
        <f>IF(SIMPLvolumes!AC132=0,"",SIMPLvolumes!AC132)</f>
        <v/>
      </c>
      <c r="F128" s="235" t="str">
        <f>IF(SIMPLvolumes!AD132=0,"",SIMPLvolumes!AD132)</f>
        <v/>
      </c>
      <c r="G128" s="235" t="str">
        <f>IF(SIMPLvolumes!AE132=0,"",SIMPLvolumes!AE132)</f>
        <v/>
      </c>
      <c r="H128" s="235" t="str">
        <f>IF(SIMPLvolumes!AF132=0,"",SIMPLvolumes!AF132)</f>
        <v/>
      </c>
      <c r="I128" s="235" t="str">
        <f>IF(SIMPLvolumes!AG132=0,"",SIMPLvolumes!AG132)</f>
        <v/>
      </c>
      <c r="J128" s="235" t="str">
        <f>IF(SIMPLvolumes!AH132=0,"",SIMPLvolumes!AH132)</f>
        <v/>
      </c>
      <c r="K128" s="235" t="str">
        <f>IF(SIMPLvolumes!AI132=0,"",SIMPLvolumes!AI132)</f>
        <v/>
      </c>
      <c r="L128" s="235" t="str">
        <f>IF(SIMPLvolumes!AJ132=0,"",SIMPLvolumes!AJ132)</f>
        <v/>
      </c>
      <c r="M128" s="235" t="str">
        <f>IF(SIMPLvolumes!AK132=0,"",SIMPLvolumes!AK132)</f>
        <v/>
      </c>
      <c r="N128" s="235" t="str">
        <f>IF(SIMPLvolumes!AL132=0,"",SIMPLvolumes!AL132)</f>
        <v/>
      </c>
      <c r="O128" s="236">
        <f t="shared" si="27"/>
        <v>0</v>
      </c>
      <c r="P128" s="237">
        <f>O128*SIMPLvolumes!W132</f>
        <v>0</v>
      </c>
      <c r="Q128" s="237">
        <f>O128*SIMPLvolumes!T132</f>
        <v>0</v>
      </c>
      <c r="R128" s="208"/>
      <c r="S128" s="20"/>
      <c r="T128" s="20">
        <v>1.0</v>
      </c>
      <c r="U128" s="20" t="str">
        <f t="shared" si="26"/>
        <v/>
      </c>
      <c r="V128" s="212" t="str">
        <f t="shared" si="28"/>
        <v>#REF!</v>
      </c>
      <c r="W128" s="20"/>
      <c r="X128" s="20"/>
      <c r="Y128" s="20"/>
      <c r="Z128" s="20"/>
    </row>
    <row r="129" ht="22.5" customHeight="1">
      <c r="A129" s="233" t="str">
        <f>SIMPLvolumes!D133</f>
        <v>9K</v>
      </c>
      <c r="B129" s="234" t="str">
        <f>IF(SIMPLvolumes!Z133=0,"",SIMPLvolumes!Z133)</f>
        <v/>
      </c>
      <c r="C129" s="235" t="str">
        <f>IF(SIMPLvolumes!AA133=0,"",SIMPLvolumes!AA133)</f>
        <v/>
      </c>
      <c r="D129" s="235" t="str">
        <f>IF(SIMPLvolumes!AB133=0,"",SIMPLvolumes!AB133)</f>
        <v/>
      </c>
      <c r="E129" s="235" t="str">
        <f>IF(SIMPLvolumes!AC133=0,"",SIMPLvolumes!AC133)</f>
        <v/>
      </c>
      <c r="F129" s="235" t="str">
        <f>IF(SIMPLvolumes!AD133=0,"",SIMPLvolumes!AD133)</f>
        <v/>
      </c>
      <c r="G129" s="235" t="str">
        <f>IF(SIMPLvolumes!AE133=0,"",SIMPLvolumes!AE133)</f>
        <v/>
      </c>
      <c r="H129" s="235" t="str">
        <f>IF(SIMPLvolumes!AF133=0,"",SIMPLvolumes!AF133)</f>
        <v/>
      </c>
      <c r="I129" s="235" t="str">
        <f>IF(SIMPLvolumes!AG133=0,"",SIMPLvolumes!AG133)</f>
        <v/>
      </c>
      <c r="J129" s="235" t="str">
        <f>IF(SIMPLvolumes!AH133=0,"",SIMPLvolumes!AH133)</f>
        <v/>
      </c>
      <c r="K129" s="235" t="str">
        <f>IF(SIMPLvolumes!AI133=0,"",SIMPLvolumes!AI133)</f>
        <v/>
      </c>
      <c r="L129" s="235" t="str">
        <f>IF(SIMPLvolumes!AJ133=0,"",SIMPLvolumes!AJ133)</f>
        <v/>
      </c>
      <c r="M129" s="235" t="str">
        <f>IF(SIMPLvolumes!AK133=0,"",SIMPLvolumes!AK133)</f>
        <v/>
      </c>
      <c r="N129" s="235" t="str">
        <f>IF(SIMPLvolumes!AL133=0,"",SIMPLvolumes!AL133)</f>
        <v/>
      </c>
      <c r="O129" s="236">
        <f t="shared" si="27"/>
        <v>0</v>
      </c>
      <c r="P129" s="237">
        <f>O129*SIMPLvolumes!W133</f>
        <v>0</v>
      </c>
      <c r="Q129" s="237">
        <f>O129*SIMPLvolumes!T133</f>
        <v>0</v>
      </c>
      <c r="R129" s="208"/>
      <c r="S129" s="20"/>
      <c r="T129" s="20">
        <v>1.0</v>
      </c>
      <c r="U129" s="20" t="str">
        <f t="shared" si="26"/>
        <v/>
      </c>
      <c r="V129" s="212" t="str">
        <f t="shared" si="28"/>
        <v>#REF!</v>
      </c>
      <c r="W129" s="20"/>
      <c r="X129" s="20"/>
      <c r="Y129" s="20"/>
      <c r="Z129" s="20"/>
    </row>
    <row r="130" ht="22.5" customHeight="1">
      <c r="A130" s="233" t="str">
        <f>SIMPLvolumes!D134</f>
        <v>9L</v>
      </c>
      <c r="B130" s="234" t="str">
        <f>IF(SIMPLvolumes!Z134=0,"",SIMPLvolumes!Z134)</f>
        <v/>
      </c>
      <c r="C130" s="235" t="str">
        <f>IF(SIMPLvolumes!AA134=0,"",SIMPLvolumes!AA134)</f>
        <v/>
      </c>
      <c r="D130" s="235" t="str">
        <f>IF(SIMPLvolumes!AB134=0,"",SIMPLvolumes!AB134)</f>
        <v/>
      </c>
      <c r="E130" s="235" t="str">
        <f>IF(SIMPLvolumes!AC134=0,"",SIMPLvolumes!AC134)</f>
        <v/>
      </c>
      <c r="F130" s="235" t="str">
        <f>IF(SIMPLvolumes!AD134=0,"",SIMPLvolumes!AD134)</f>
        <v/>
      </c>
      <c r="G130" s="235" t="str">
        <f>IF(SIMPLvolumes!AE134=0,"",SIMPLvolumes!AE134)</f>
        <v/>
      </c>
      <c r="H130" s="235" t="str">
        <f>IF(SIMPLvolumes!AF134=0,"",SIMPLvolumes!AF134)</f>
        <v/>
      </c>
      <c r="I130" s="235" t="str">
        <f>IF(SIMPLvolumes!AG134=0,"",SIMPLvolumes!AG134)</f>
        <v/>
      </c>
      <c r="J130" s="235" t="str">
        <f>IF(SIMPLvolumes!AH134=0,"",SIMPLvolumes!AH134)</f>
        <v/>
      </c>
      <c r="K130" s="235" t="str">
        <f>IF(SIMPLvolumes!AI134=0,"",SIMPLvolumes!AI134)</f>
        <v/>
      </c>
      <c r="L130" s="235" t="str">
        <f>IF(SIMPLvolumes!AJ134=0,"",SIMPLvolumes!AJ134)</f>
        <v/>
      </c>
      <c r="M130" s="235" t="str">
        <f>IF(SIMPLvolumes!AK134=0,"",SIMPLvolumes!AK134)</f>
        <v/>
      </c>
      <c r="N130" s="235" t="str">
        <f>IF(SIMPLvolumes!AL134=0,"",SIMPLvolumes!AL134)</f>
        <v/>
      </c>
      <c r="O130" s="236">
        <f t="shared" si="27"/>
        <v>0</v>
      </c>
      <c r="P130" s="237">
        <f>O130*SIMPLvolumes!W134</f>
        <v>0</v>
      </c>
      <c r="Q130" s="237">
        <f>O130*SIMPLvolumes!T134</f>
        <v>0</v>
      </c>
      <c r="R130" s="208"/>
      <c r="S130" s="20"/>
      <c r="T130" s="20">
        <v>1.0</v>
      </c>
      <c r="U130" s="20" t="str">
        <f t="shared" si="26"/>
        <v/>
      </c>
      <c r="V130" s="212"/>
      <c r="W130" s="20"/>
      <c r="X130" s="20"/>
      <c r="Y130" s="20"/>
      <c r="Z130" s="20"/>
    </row>
    <row r="131" ht="22.5" customHeight="1">
      <c r="A131" s="233" t="str">
        <f>SIMPLvolumes!D135</f>
        <v>9M</v>
      </c>
      <c r="B131" s="234" t="str">
        <f>IF(SIMPLvolumes!Z135=0,"",SIMPLvolumes!Z135)</f>
        <v/>
      </c>
      <c r="C131" s="235" t="str">
        <f>IF(SIMPLvolumes!AA135=0,"",SIMPLvolumes!AA135)</f>
        <v/>
      </c>
      <c r="D131" s="235" t="str">
        <f>IF(SIMPLvolumes!AB135=0,"",SIMPLvolumes!AB135)</f>
        <v/>
      </c>
      <c r="E131" s="235" t="str">
        <f>IF(SIMPLvolumes!AC135=0,"",SIMPLvolumes!AC135)</f>
        <v/>
      </c>
      <c r="F131" s="235" t="str">
        <f>IF(SIMPLvolumes!AD135=0,"",SIMPLvolumes!AD135)</f>
        <v/>
      </c>
      <c r="G131" s="235" t="str">
        <f>IF(SIMPLvolumes!AE135=0,"",SIMPLvolumes!AE135)</f>
        <v/>
      </c>
      <c r="H131" s="235" t="str">
        <f>IF(SIMPLvolumes!AF135=0,"",SIMPLvolumes!AF135)</f>
        <v/>
      </c>
      <c r="I131" s="235" t="str">
        <f>IF(SIMPLvolumes!AG135=0,"",SIMPLvolumes!AG135)</f>
        <v/>
      </c>
      <c r="J131" s="235" t="str">
        <f>IF(SIMPLvolumes!AH135=0,"",SIMPLvolumes!AH135)</f>
        <v/>
      </c>
      <c r="K131" s="235" t="str">
        <f>IF(SIMPLvolumes!AI135=0,"",SIMPLvolumes!AI135)</f>
        <v/>
      </c>
      <c r="L131" s="235" t="str">
        <f>IF(SIMPLvolumes!AJ135=0,"",SIMPLvolumes!AJ135)</f>
        <v/>
      </c>
      <c r="M131" s="235" t="str">
        <f>IF(SIMPLvolumes!AK135=0,"",SIMPLvolumes!AK135)</f>
        <v/>
      </c>
      <c r="N131" s="235" t="str">
        <f>IF(SIMPLvolumes!AL135=0,"",SIMPLvolumes!AL135)</f>
        <v/>
      </c>
      <c r="O131" s="236">
        <f t="shared" si="27"/>
        <v>0</v>
      </c>
      <c r="P131" s="237">
        <f>O131*SIMPLvolumes!W135</f>
        <v>0</v>
      </c>
      <c r="Q131" s="237">
        <f>O131*SIMPLvolumes!T135</f>
        <v>0</v>
      </c>
      <c r="R131" s="208"/>
      <c r="S131" s="20"/>
      <c r="T131" s="20">
        <v>1.0</v>
      </c>
      <c r="U131" s="20" t="str">
        <f t="shared" si="26"/>
        <v/>
      </c>
      <c r="V131" s="212"/>
      <c r="W131" s="20"/>
      <c r="X131" s="20"/>
      <c r="Y131" s="20"/>
      <c r="Z131" s="20"/>
    </row>
    <row r="132" ht="22.5" customHeight="1">
      <c r="A132" s="233" t="str">
        <f>SIMPLvolumes!D136</f>
        <v>9N</v>
      </c>
      <c r="B132" s="234" t="str">
        <f>IF(SIMPLvolumes!Z136=0,"",SIMPLvolumes!Z136)</f>
        <v/>
      </c>
      <c r="C132" s="235" t="str">
        <f>IF(SIMPLvolumes!AA136=0,"",SIMPLvolumes!AA136)</f>
        <v/>
      </c>
      <c r="D132" s="235" t="str">
        <f>IF(SIMPLvolumes!AB136=0,"",SIMPLvolumes!AB136)</f>
        <v/>
      </c>
      <c r="E132" s="235" t="str">
        <f>IF(SIMPLvolumes!AC136=0,"",SIMPLvolumes!AC136)</f>
        <v/>
      </c>
      <c r="F132" s="235" t="str">
        <f>IF(SIMPLvolumes!AD136=0,"",SIMPLvolumes!AD136)</f>
        <v/>
      </c>
      <c r="G132" s="235" t="str">
        <f>IF(SIMPLvolumes!AE136=0,"",SIMPLvolumes!AE136)</f>
        <v/>
      </c>
      <c r="H132" s="235" t="str">
        <f>IF(SIMPLvolumes!AF136=0,"",SIMPLvolumes!AF136)</f>
        <v/>
      </c>
      <c r="I132" s="235" t="str">
        <f>IF(SIMPLvolumes!AG136=0,"",SIMPLvolumes!AG136)</f>
        <v/>
      </c>
      <c r="J132" s="235" t="str">
        <f>IF(SIMPLvolumes!AH136=0,"",SIMPLvolumes!AH136)</f>
        <v/>
      </c>
      <c r="K132" s="235" t="str">
        <f>IF(SIMPLvolumes!AI136=0,"",SIMPLvolumes!AI136)</f>
        <v/>
      </c>
      <c r="L132" s="235" t="str">
        <f>IF(SIMPLvolumes!AJ136=0,"",SIMPLvolumes!AJ136)</f>
        <v/>
      </c>
      <c r="M132" s="235" t="str">
        <f>IF(SIMPLvolumes!AK136=0,"",SIMPLvolumes!AK136)</f>
        <v/>
      </c>
      <c r="N132" s="235" t="str">
        <f>IF(SIMPLvolumes!AL136=0,"",SIMPLvolumes!AL136)</f>
        <v/>
      </c>
      <c r="O132" s="236">
        <f t="shared" si="27"/>
        <v>0</v>
      </c>
      <c r="P132" s="237">
        <f>O132*SIMPLvolumes!W136</f>
        <v>0</v>
      </c>
      <c r="Q132" s="237">
        <f>O132*SIMPLvolumes!T136</f>
        <v>0</v>
      </c>
      <c r="R132" s="208"/>
      <c r="S132" s="20"/>
      <c r="T132" s="20">
        <v>1.0</v>
      </c>
      <c r="U132" s="20" t="str">
        <f t="shared" si="26"/>
        <v/>
      </c>
      <c r="V132" s="212"/>
      <c r="W132" s="20"/>
      <c r="X132" s="20"/>
      <c r="Y132" s="20"/>
      <c r="Z132" s="20"/>
    </row>
    <row r="133" ht="22.5" customHeight="1">
      <c r="A133" s="233" t="str">
        <f>SIMPLvolumes!D122</f>
        <v>9O</v>
      </c>
      <c r="B133" s="234" t="str">
        <f>IF(SIMPLvolumes!Z122=0,"",SIMPLvolumes!Z122)</f>
        <v/>
      </c>
      <c r="C133" s="235" t="str">
        <f>IF(SIMPLvolumes!AA122=0,"",SIMPLvolumes!AA122)</f>
        <v/>
      </c>
      <c r="D133" s="235" t="str">
        <f>IF(SIMPLvolumes!AB122=0,"",SIMPLvolumes!AB122)</f>
        <v/>
      </c>
      <c r="E133" s="235" t="str">
        <f>IF(SIMPLvolumes!AC122=0,"",SIMPLvolumes!AC122)</f>
        <v/>
      </c>
      <c r="F133" s="235" t="str">
        <f>IF(SIMPLvolumes!AD122=0,"",SIMPLvolumes!AD122)</f>
        <v/>
      </c>
      <c r="G133" s="235" t="str">
        <f>IF(SIMPLvolumes!AE122=0,"",SIMPLvolumes!AE122)</f>
        <v/>
      </c>
      <c r="H133" s="235" t="str">
        <f>IF(SIMPLvolumes!AF122=0,"",SIMPLvolumes!AF122)</f>
        <v/>
      </c>
      <c r="I133" s="235" t="str">
        <f>IF(SIMPLvolumes!AG122=0,"",SIMPLvolumes!AG122)</f>
        <v/>
      </c>
      <c r="J133" s="235" t="str">
        <f>IF(SIMPLvolumes!AH122=0,"",SIMPLvolumes!AH122)</f>
        <v/>
      </c>
      <c r="K133" s="235" t="str">
        <f>IF(SIMPLvolumes!AI122=0,"",SIMPLvolumes!AI122)</f>
        <v/>
      </c>
      <c r="L133" s="235" t="str">
        <f>IF(SIMPLvolumes!AJ122=0,"",SIMPLvolumes!AJ122)</f>
        <v/>
      </c>
      <c r="M133" s="235" t="str">
        <f>IF(SIMPLvolumes!AK122=0,"",SIMPLvolumes!AK122)</f>
        <v/>
      </c>
      <c r="N133" s="235" t="str">
        <f>IF(SIMPLvolumes!AL122=0,"",SIMPLvolumes!AL122)</f>
        <v/>
      </c>
      <c r="O133" s="236">
        <f t="shared" si="27"/>
        <v>0</v>
      </c>
      <c r="P133" s="237">
        <f>O133*SIMPLvolumes!W122</f>
        <v>0</v>
      </c>
      <c r="Q133" s="237">
        <f>O133*SIMPLvolumes!T122</f>
        <v>0</v>
      </c>
      <c r="R133" s="208"/>
      <c r="S133" s="20"/>
      <c r="T133" s="20"/>
      <c r="U133" s="20"/>
      <c r="V133" s="212"/>
      <c r="W133" s="20"/>
      <c r="X133" s="20"/>
      <c r="Y133" s="20"/>
      <c r="Z133" s="20"/>
    </row>
    <row r="134" ht="22.5" customHeight="1">
      <c r="A134" s="233"/>
      <c r="B134" s="234" t="str">
        <f>IF(SIMPLvolumes!Z137=0,"",SIMPLvolumes!Z137)</f>
        <v/>
      </c>
      <c r="C134" s="235" t="str">
        <f>IF(SIMPLvolumes!AA137=0,"",SIMPLvolumes!AA137)</f>
        <v/>
      </c>
      <c r="D134" s="235" t="str">
        <f>IF(SIMPLvolumes!AB137=0,"",SIMPLvolumes!AB137)</f>
        <v/>
      </c>
      <c r="E134" s="235" t="str">
        <f>IF(SIMPLvolumes!AC137=0,"",SIMPLvolumes!AC137)</f>
        <v/>
      </c>
      <c r="F134" s="235" t="str">
        <f>IF(SIMPLvolumes!AD137=0,"",SIMPLvolumes!AD137)</f>
        <v/>
      </c>
      <c r="G134" s="235" t="str">
        <f>IF(SIMPLvolumes!AE137=0,"",SIMPLvolumes!AE137)</f>
        <v/>
      </c>
      <c r="H134" s="235" t="str">
        <f>IF(SIMPLvolumes!AF137=0,"",SIMPLvolumes!AF137)</f>
        <v/>
      </c>
      <c r="I134" s="235" t="str">
        <f>IF(SIMPLvolumes!AG137=0,"",SIMPLvolumes!AG137)</f>
        <v/>
      </c>
      <c r="J134" s="235" t="str">
        <f>IF(SIMPLvolumes!AH137=0,"",SIMPLvolumes!AH137)</f>
        <v/>
      </c>
      <c r="K134" s="235" t="str">
        <f>IF(SIMPLvolumes!AI137=0,"",SIMPLvolumes!AI137)</f>
        <v/>
      </c>
      <c r="L134" s="235" t="str">
        <f>IF(SIMPLvolumes!AJ137=0,"",SIMPLvolumes!AJ137)</f>
        <v/>
      </c>
      <c r="M134" s="235" t="str">
        <f>IF(SIMPLvolumes!AK137=0,"",SIMPLvolumes!AK137)</f>
        <v/>
      </c>
      <c r="N134" s="235" t="str">
        <f>IF(SIMPLvolumes!AL137=0,"",SIMPLvolumes!AL137)</f>
        <v/>
      </c>
      <c r="O134" s="236"/>
      <c r="P134" s="237"/>
      <c r="Q134" s="237"/>
      <c r="R134" s="208"/>
      <c r="S134" s="20"/>
      <c r="T134" s="20"/>
      <c r="U134" s="20" t="str">
        <f t="shared" ref="U134:U139" si="29">IF(T134=1,REPT(""""&amp;A134&amp;".dwg""",O134),"")</f>
        <v/>
      </c>
      <c r="V134" s="212"/>
      <c r="W134" s="20"/>
      <c r="X134" s="20"/>
      <c r="Y134" s="20"/>
      <c r="Z134" s="20"/>
    </row>
    <row r="135" ht="22.5" customHeight="1">
      <c r="A135" s="233" t="str">
        <f>SIMPLvolumes!D140</f>
        <v>10A</v>
      </c>
      <c r="B135" s="234" t="str">
        <f>IF(SIMPLvolumes!Z140=0,"",SIMPLvolumes!Z140)</f>
        <v/>
      </c>
      <c r="C135" s="235" t="str">
        <f>IF(SIMPLvolumes!AA140=0,"",SIMPLvolumes!AA140)</f>
        <v/>
      </c>
      <c r="D135" s="235" t="str">
        <f>IF(SIMPLvolumes!AB140=0,"",SIMPLvolumes!AB140)</f>
        <v/>
      </c>
      <c r="E135" s="235" t="str">
        <f>IF(SIMPLvolumes!AC140=0,"",SIMPLvolumes!AC140)</f>
        <v/>
      </c>
      <c r="F135" s="235" t="str">
        <f>IF(SIMPLvolumes!AD140=0,"",SIMPLvolumes!AD140)</f>
        <v/>
      </c>
      <c r="G135" s="235" t="str">
        <f>IF(SIMPLvolumes!AE140=0,"",SIMPLvolumes!AE140)</f>
        <v/>
      </c>
      <c r="H135" s="235" t="str">
        <f>IF(SIMPLvolumes!AF140=0,"",SIMPLvolumes!AF140)</f>
        <v/>
      </c>
      <c r="I135" s="235" t="str">
        <f>IF(SIMPLvolumes!AG140=0,"",SIMPLvolumes!AG140)</f>
        <v/>
      </c>
      <c r="J135" s="235" t="str">
        <f>IF(SIMPLvolumes!AH140=0,"",SIMPLvolumes!AH140)</f>
        <v/>
      </c>
      <c r="K135" s="235" t="str">
        <f>IF(SIMPLvolumes!AI140=0,"",SIMPLvolumes!AI140)</f>
        <v/>
      </c>
      <c r="L135" s="235" t="str">
        <f>IF(SIMPLvolumes!AJ140=0,"",SIMPLvolumes!AJ140)</f>
        <v/>
      </c>
      <c r="M135" s="235" t="str">
        <f>IF(SIMPLvolumes!AK140=0,"",SIMPLvolumes!AK140)</f>
        <v/>
      </c>
      <c r="N135" s="235" t="str">
        <f>IF(SIMPLvolumes!AL140=0,"",SIMPLvolumes!AL140)</f>
        <v/>
      </c>
      <c r="O135" s="236">
        <f t="shared" ref="O135:O141" si="30">SUM(A135:N135)</f>
        <v>0</v>
      </c>
      <c r="P135" s="237">
        <f>O135*SIMPLvolumes!W140</f>
        <v>0</v>
      </c>
      <c r="Q135" s="237">
        <f>O135*SIMPLvolumes!T140</f>
        <v>0</v>
      </c>
      <c r="R135" s="208"/>
      <c r="S135" s="20"/>
      <c r="T135" s="20">
        <v>1.0</v>
      </c>
      <c r="U135" s="20" t="str">
        <f t="shared" si="29"/>
        <v/>
      </c>
      <c r="V135" s="212"/>
      <c r="W135" s="20"/>
      <c r="X135" s="20"/>
      <c r="Y135" s="20"/>
      <c r="Z135" s="20"/>
    </row>
    <row r="136" ht="22.5" customHeight="1">
      <c r="A136" s="233" t="str">
        <f>SIMPLvolumes!D141</f>
        <v>10B</v>
      </c>
      <c r="B136" s="234" t="str">
        <f>IF(SIMPLvolumes!Z141=0,"",SIMPLvolumes!Z141)</f>
        <v/>
      </c>
      <c r="C136" s="235" t="str">
        <f>IF(SIMPLvolumes!AA141=0,"",SIMPLvolumes!AA141)</f>
        <v/>
      </c>
      <c r="D136" s="235" t="str">
        <f>IF(SIMPLvolumes!AB141=0,"",SIMPLvolumes!AB141)</f>
        <v/>
      </c>
      <c r="E136" s="235" t="str">
        <f>IF(SIMPLvolumes!AC141=0,"",SIMPLvolumes!AC141)</f>
        <v/>
      </c>
      <c r="F136" s="235" t="str">
        <f>IF(SIMPLvolumes!AD141=0,"",SIMPLvolumes!AD141)</f>
        <v/>
      </c>
      <c r="G136" s="235" t="str">
        <f>IF(SIMPLvolumes!AE141=0,"",SIMPLvolumes!AE141)</f>
        <v/>
      </c>
      <c r="H136" s="235" t="str">
        <f>IF(SIMPLvolumes!AF141=0,"",SIMPLvolumes!AF141)</f>
        <v/>
      </c>
      <c r="I136" s="235" t="str">
        <f>IF(SIMPLvolumes!AG141=0,"",SIMPLvolumes!AG141)</f>
        <v/>
      </c>
      <c r="J136" s="235" t="str">
        <f>IF(SIMPLvolumes!AH141=0,"",SIMPLvolumes!AH141)</f>
        <v/>
      </c>
      <c r="K136" s="235" t="str">
        <f>IF(SIMPLvolumes!AI141=0,"",SIMPLvolumes!AI141)</f>
        <v/>
      </c>
      <c r="L136" s="235" t="str">
        <f>IF(SIMPLvolumes!AJ141=0,"",SIMPLvolumes!AJ141)</f>
        <v/>
      </c>
      <c r="M136" s="235" t="str">
        <f>IF(SIMPLvolumes!AK141=0,"",SIMPLvolumes!AK141)</f>
        <v/>
      </c>
      <c r="N136" s="235" t="str">
        <f>IF(SIMPLvolumes!AL141=0,"",SIMPLvolumes!AL141)</f>
        <v/>
      </c>
      <c r="O136" s="236">
        <f t="shared" si="30"/>
        <v>0</v>
      </c>
      <c r="P136" s="237">
        <f>O136*SIMPLvolumes!W141</f>
        <v>0</v>
      </c>
      <c r="Q136" s="237">
        <f>O136*SIMPLvolumes!T141</f>
        <v>0</v>
      </c>
      <c r="R136" s="208"/>
      <c r="S136" s="20"/>
      <c r="T136" s="20">
        <v>1.0</v>
      </c>
      <c r="U136" s="20" t="str">
        <f t="shared" si="29"/>
        <v/>
      </c>
      <c r="V136" s="212"/>
      <c r="W136" s="20"/>
      <c r="X136" s="20"/>
      <c r="Y136" s="20"/>
      <c r="Z136" s="20"/>
    </row>
    <row r="137" ht="22.5" customHeight="1">
      <c r="A137" s="233" t="str">
        <f>SIMPLvolumes!D142</f>
        <v>10C</v>
      </c>
      <c r="B137" s="234" t="str">
        <f>IF(SIMPLvolumes!Z142=0,"",SIMPLvolumes!Z142)</f>
        <v/>
      </c>
      <c r="C137" s="235" t="str">
        <f>IF(SIMPLvolumes!AA142=0,"",SIMPLvolumes!AA142)</f>
        <v/>
      </c>
      <c r="D137" s="235" t="str">
        <f>IF(SIMPLvolumes!AB142=0,"",SIMPLvolumes!AB142)</f>
        <v/>
      </c>
      <c r="E137" s="235" t="str">
        <f>IF(SIMPLvolumes!AC142=0,"",SIMPLvolumes!AC142)</f>
        <v/>
      </c>
      <c r="F137" s="235" t="str">
        <f>IF(SIMPLvolumes!AD142=0,"",SIMPLvolumes!AD142)</f>
        <v/>
      </c>
      <c r="G137" s="235" t="str">
        <f>IF(SIMPLvolumes!AE142=0,"",SIMPLvolumes!AE142)</f>
        <v/>
      </c>
      <c r="H137" s="235" t="str">
        <f>IF(SIMPLvolumes!AF142=0,"",SIMPLvolumes!AF142)</f>
        <v/>
      </c>
      <c r="I137" s="235" t="str">
        <f>IF(SIMPLvolumes!AG142=0,"",SIMPLvolumes!AG142)</f>
        <v/>
      </c>
      <c r="J137" s="235" t="str">
        <f>IF(SIMPLvolumes!AH142=0,"",SIMPLvolumes!AH142)</f>
        <v/>
      </c>
      <c r="K137" s="235" t="str">
        <f>IF(SIMPLvolumes!AI142=0,"",SIMPLvolumes!AI142)</f>
        <v/>
      </c>
      <c r="L137" s="235" t="str">
        <f>IF(SIMPLvolumes!AJ142=0,"",SIMPLvolumes!AJ142)</f>
        <v/>
      </c>
      <c r="M137" s="235" t="str">
        <f>IF(SIMPLvolumes!AK142=0,"",SIMPLvolumes!AK142)</f>
        <v/>
      </c>
      <c r="N137" s="235" t="str">
        <f>IF(SIMPLvolumes!AL142=0,"",SIMPLvolumes!AL142)</f>
        <v/>
      </c>
      <c r="O137" s="236">
        <f t="shared" si="30"/>
        <v>0</v>
      </c>
      <c r="P137" s="237">
        <f>O137*SIMPLvolumes!W142</f>
        <v>0</v>
      </c>
      <c r="Q137" s="237">
        <f>O137*SIMPLvolumes!T142</f>
        <v>0</v>
      </c>
      <c r="R137" s="208"/>
      <c r="S137" s="20"/>
      <c r="T137" s="20">
        <v>1.0</v>
      </c>
      <c r="U137" s="20" t="str">
        <f t="shared" si="29"/>
        <v/>
      </c>
      <c r="V137" s="212"/>
      <c r="W137" s="20"/>
      <c r="X137" s="20"/>
      <c r="Y137" s="20"/>
      <c r="Z137" s="20"/>
    </row>
    <row r="138" ht="22.5" customHeight="1">
      <c r="A138" s="233" t="str">
        <f>SIMPLvolumes!D143</f>
        <v>10D</v>
      </c>
      <c r="B138" s="234" t="str">
        <f>IF(SIMPLvolumes!Z143=0,"",SIMPLvolumes!Z143)</f>
        <v/>
      </c>
      <c r="C138" s="235" t="str">
        <f>IF(SIMPLvolumes!AA143=0,"",SIMPLvolumes!AA143)</f>
        <v/>
      </c>
      <c r="D138" s="235" t="str">
        <f>IF(SIMPLvolumes!AB143=0,"",SIMPLvolumes!AB143)</f>
        <v/>
      </c>
      <c r="E138" s="235" t="str">
        <f>IF(SIMPLvolumes!AC143=0,"",SIMPLvolumes!AC143)</f>
        <v/>
      </c>
      <c r="F138" s="235" t="str">
        <f>IF(SIMPLvolumes!AD143=0,"",SIMPLvolumes!AD143)</f>
        <v/>
      </c>
      <c r="G138" s="235" t="str">
        <f>IF(SIMPLvolumes!AE143=0,"",SIMPLvolumes!AE143)</f>
        <v/>
      </c>
      <c r="H138" s="235" t="str">
        <f>IF(SIMPLvolumes!AF143=0,"",SIMPLvolumes!AF143)</f>
        <v/>
      </c>
      <c r="I138" s="235" t="str">
        <f>IF(SIMPLvolumes!AG143=0,"",SIMPLvolumes!AG143)</f>
        <v/>
      </c>
      <c r="J138" s="235" t="str">
        <f>IF(SIMPLvolumes!AH143=0,"",SIMPLvolumes!AH143)</f>
        <v/>
      </c>
      <c r="K138" s="235" t="str">
        <f>IF(SIMPLvolumes!AI143=0,"",SIMPLvolumes!AI143)</f>
        <v/>
      </c>
      <c r="L138" s="235" t="str">
        <f>IF(SIMPLvolumes!AJ143=0,"",SIMPLvolumes!AJ143)</f>
        <v/>
      </c>
      <c r="M138" s="235" t="str">
        <f>IF(SIMPLvolumes!AK143=0,"",SIMPLvolumes!AK143)</f>
        <v/>
      </c>
      <c r="N138" s="235" t="str">
        <f>IF(SIMPLvolumes!AL143=0,"",SIMPLvolumes!AL143)</f>
        <v/>
      </c>
      <c r="O138" s="236">
        <f t="shared" si="30"/>
        <v>0</v>
      </c>
      <c r="P138" s="237">
        <f>O138*SIMPLvolumes!W143</f>
        <v>0</v>
      </c>
      <c r="Q138" s="237">
        <f>O138*SIMPLvolumes!T143</f>
        <v>0</v>
      </c>
      <c r="R138" s="208"/>
      <c r="S138" s="20"/>
      <c r="T138" s="20">
        <v>1.0</v>
      </c>
      <c r="U138" s="20" t="str">
        <f t="shared" si="29"/>
        <v/>
      </c>
      <c r="V138" s="212"/>
      <c r="W138" s="20"/>
      <c r="X138" s="20"/>
      <c r="Y138" s="20"/>
      <c r="Z138" s="20"/>
    </row>
    <row r="139" ht="22.5" customHeight="1">
      <c r="A139" s="233" t="str">
        <f>SIMPLvolumes!D144</f>
        <v>10E</v>
      </c>
      <c r="B139" s="234" t="str">
        <f>IF(SIMPLvolumes!Z144=0,"",SIMPLvolumes!Z144)</f>
        <v/>
      </c>
      <c r="C139" s="235" t="str">
        <f>IF(SIMPLvolumes!AA144=0,"",SIMPLvolumes!AA144)</f>
        <v/>
      </c>
      <c r="D139" s="235" t="str">
        <f>IF(SIMPLvolumes!AB144=0,"",SIMPLvolumes!AB144)</f>
        <v/>
      </c>
      <c r="E139" s="235" t="str">
        <f>IF(SIMPLvolumes!AC144=0,"",SIMPLvolumes!AC144)</f>
        <v/>
      </c>
      <c r="F139" s="235" t="str">
        <f>IF(SIMPLvolumes!AD144=0,"",SIMPLvolumes!AD144)</f>
        <v/>
      </c>
      <c r="G139" s="235" t="str">
        <f>IF(SIMPLvolumes!AE144=0,"",SIMPLvolumes!AE144)</f>
        <v/>
      </c>
      <c r="H139" s="235" t="str">
        <f>IF(SIMPLvolumes!AF144=0,"",SIMPLvolumes!AF144)</f>
        <v/>
      </c>
      <c r="I139" s="235" t="str">
        <f>IF(SIMPLvolumes!AG144=0,"",SIMPLvolumes!AG144)</f>
        <v/>
      </c>
      <c r="J139" s="235" t="str">
        <f>IF(SIMPLvolumes!AH144=0,"",SIMPLvolumes!AH144)</f>
        <v/>
      </c>
      <c r="K139" s="235" t="str">
        <f>IF(SIMPLvolumes!AI144=0,"",SIMPLvolumes!AI144)</f>
        <v/>
      </c>
      <c r="L139" s="235" t="str">
        <f>IF(SIMPLvolumes!AJ144=0,"",SIMPLvolumes!AJ144)</f>
        <v/>
      </c>
      <c r="M139" s="235" t="str">
        <f>IF(SIMPLvolumes!AK144=0,"",SIMPLvolumes!AK144)</f>
        <v/>
      </c>
      <c r="N139" s="235" t="str">
        <f>IF(SIMPLvolumes!AL144=0,"",SIMPLvolumes!AL144)</f>
        <v/>
      </c>
      <c r="O139" s="236">
        <f t="shared" si="30"/>
        <v>0</v>
      </c>
      <c r="P139" s="237">
        <f>O139*SIMPLvolumes!W144</f>
        <v>0</v>
      </c>
      <c r="Q139" s="237">
        <f>O139*SIMPLvolumes!T144</f>
        <v>0</v>
      </c>
      <c r="R139" s="208"/>
      <c r="S139" s="20"/>
      <c r="T139" s="20">
        <v>1.0</v>
      </c>
      <c r="U139" s="20" t="str">
        <f t="shared" si="29"/>
        <v/>
      </c>
      <c r="V139" s="212"/>
      <c r="W139" s="20"/>
      <c r="X139" s="20"/>
      <c r="Y139" s="20"/>
      <c r="Z139" s="20"/>
    </row>
    <row r="140" ht="22.5" customHeight="1">
      <c r="A140" s="233" t="str">
        <f>SIMPLvolumes!D138</f>
        <v>10F</v>
      </c>
      <c r="B140" s="234" t="str">
        <f>IF(SIMPLvolumes!Z138=0,"",SIMPLvolumes!Z138)</f>
        <v/>
      </c>
      <c r="C140" s="235" t="str">
        <f>IF(SIMPLvolumes!AA138=0,"",SIMPLvolumes!AA138)</f>
        <v/>
      </c>
      <c r="D140" s="235" t="str">
        <f>IF(SIMPLvolumes!AB138=0,"",SIMPLvolumes!AB138)</f>
        <v/>
      </c>
      <c r="E140" s="235" t="str">
        <f>IF(SIMPLvolumes!AC138=0,"",SIMPLvolumes!AC138)</f>
        <v/>
      </c>
      <c r="F140" s="235" t="str">
        <f>IF(SIMPLvolumes!AD138=0,"",SIMPLvolumes!AD138)</f>
        <v/>
      </c>
      <c r="G140" s="235" t="str">
        <f>IF(SIMPLvolumes!AE138=0,"",SIMPLvolumes!AE138)</f>
        <v/>
      </c>
      <c r="H140" s="235" t="str">
        <f>IF(SIMPLvolumes!AF138=0,"",SIMPLvolumes!AF138)</f>
        <v/>
      </c>
      <c r="I140" s="235" t="str">
        <f>IF(SIMPLvolumes!AG138=0,"",SIMPLvolumes!AG138)</f>
        <v/>
      </c>
      <c r="J140" s="235" t="str">
        <f>IF(SIMPLvolumes!AH138=0,"",SIMPLvolumes!AH138)</f>
        <v/>
      </c>
      <c r="K140" s="235" t="str">
        <f>IF(SIMPLvolumes!AI138=0,"",SIMPLvolumes!AI138)</f>
        <v/>
      </c>
      <c r="L140" s="235" t="str">
        <f>IF(SIMPLvolumes!AJ138=0,"",SIMPLvolumes!AJ138)</f>
        <v/>
      </c>
      <c r="M140" s="235" t="str">
        <f>IF(SIMPLvolumes!AK138=0,"",SIMPLvolumes!AK138)</f>
        <v/>
      </c>
      <c r="N140" s="235" t="str">
        <f>IF(SIMPLvolumes!AL138=0,"",SIMPLvolumes!AL138)</f>
        <v/>
      </c>
      <c r="O140" s="236">
        <f t="shared" si="30"/>
        <v>0</v>
      </c>
      <c r="P140" s="237">
        <f>O140*SIMPLvolumes!W138</f>
        <v>0</v>
      </c>
      <c r="Q140" s="237">
        <f>O140*SIMPLvolumes!T138</f>
        <v>0</v>
      </c>
      <c r="R140" s="208"/>
      <c r="S140" s="20"/>
      <c r="T140" s="20"/>
      <c r="U140" s="20"/>
      <c r="V140" s="212"/>
      <c r="W140" s="20"/>
      <c r="X140" s="20"/>
      <c r="Y140" s="20"/>
      <c r="Z140" s="20"/>
    </row>
    <row r="141" ht="22.5" customHeight="1">
      <c r="A141" s="233" t="str">
        <f>SIMPLvolumes!D139</f>
        <v>10G</v>
      </c>
      <c r="B141" s="234" t="str">
        <f>IF(SIMPLvolumes!Z139=0,"",SIMPLvolumes!Z139)</f>
        <v/>
      </c>
      <c r="C141" s="235" t="str">
        <f>IF(SIMPLvolumes!AA139=0,"",SIMPLvolumes!AA139)</f>
        <v/>
      </c>
      <c r="D141" s="235" t="str">
        <f>IF(SIMPLvolumes!AB139=0,"",SIMPLvolumes!AB139)</f>
        <v/>
      </c>
      <c r="E141" s="235" t="str">
        <f>IF(SIMPLvolumes!AC139=0,"",SIMPLvolumes!AC139)</f>
        <v/>
      </c>
      <c r="F141" s="235" t="str">
        <f>IF(SIMPLvolumes!AD139=0,"",SIMPLvolumes!AD139)</f>
        <v/>
      </c>
      <c r="G141" s="235" t="str">
        <f>IF(SIMPLvolumes!AE139=0,"",SIMPLvolumes!AE139)</f>
        <v/>
      </c>
      <c r="H141" s="235" t="str">
        <f>IF(SIMPLvolumes!AF139=0,"",SIMPLvolumes!AF139)</f>
        <v/>
      </c>
      <c r="I141" s="235" t="str">
        <f>IF(SIMPLvolumes!AG139=0,"",SIMPLvolumes!AG139)</f>
        <v/>
      </c>
      <c r="J141" s="235" t="str">
        <f>IF(SIMPLvolumes!AH139=0,"",SIMPLvolumes!AH139)</f>
        <v/>
      </c>
      <c r="K141" s="235" t="str">
        <f>IF(SIMPLvolumes!AI139=0,"",SIMPLvolumes!AI139)</f>
        <v/>
      </c>
      <c r="L141" s="235" t="str">
        <f>IF(SIMPLvolumes!AJ139=0,"",SIMPLvolumes!AJ139)</f>
        <v/>
      </c>
      <c r="M141" s="235" t="str">
        <f>IF(SIMPLvolumes!AK139=0,"",SIMPLvolumes!AK139)</f>
        <v/>
      </c>
      <c r="N141" s="235" t="str">
        <f>IF(SIMPLvolumes!AL139=0,"",SIMPLvolumes!AL139)</f>
        <v/>
      </c>
      <c r="O141" s="236">
        <f t="shared" si="30"/>
        <v>0</v>
      </c>
      <c r="P141" s="237">
        <f>O141*SIMPLvolumes!W139</f>
        <v>0</v>
      </c>
      <c r="Q141" s="237">
        <f>O141*SIMPLvolumes!T139</f>
        <v>0</v>
      </c>
      <c r="R141" s="208"/>
      <c r="S141" s="20"/>
      <c r="T141" s="20"/>
      <c r="U141" s="20"/>
      <c r="V141" s="212"/>
      <c r="W141" s="20"/>
      <c r="X141" s="20"/>
      <c r="Y141" s="20"/>
      <c r="Z141" s="20"/>
    </row>
    <row r="142" ht="22.5" customHeight="1">
      <c r="A142" s="233"/>
      <c r="B142" s="234" t="str">
        <f>IF(SIMPLvolumes!Z145=0,"",SIMPLvolumes!Z145)</f>
        <v/>
      </c>
      <c r="C142" s="235" t="str">
        <f>IF(SIMPLvolumes!AA145=0,"",SIMPLvolumes!AA145)</f>
        <v/>
      </c>
      <c r="D142" s="235" t="str">
        <f>IF(SIMPLvolumes!AB145=0,"",SIMPLvolumes!AB145)</f>
        <v/>
      </c>
      <c r="E142" s="235" t="str">
        <f>IF(SIMPLvolumes!AC145=0,"",SIMPLvolumes!AC145)</f>
        <v/>
      </c>
      <c r="F142" s="235" t="str">
        <f>IF(SIMPLvolumes!AD145=0,"",SIMPLvolumes!AD145)</f>
        <v/>
      </c>
      <c r="G142" s="235" t="str">
        <f>IF(SIMPLvolumes!AE145=0,"",SIMPLvolumes!AE145)</f>
        <v/>
      </c>
      <c r="H142" s="235" t="str">
        <f>IF(SIMPLvolumes!AF145=0,"",SIMPLvolumes!AF145)</f>
        <v/>
      </c>
      <c r="I142" s="235" t="str">
        <f>IF(SIMPLvolumes!AG145=0,"",SIMPLvolumes!AG145)</f>
        <v/>
      </c>
      <c r="J142" s="235" t="str">
        <f>IF(SIMPLvolumes!AH145=0,"",SIMPLvolumes!AH145)</f>
        <v/>
      </c>
      <c r="K142" s="235" t="str">
        <f>IF(SIMPLvolumes!AI145=0,"",SIMPLvolumes!AI145)</f>
        <v/>
      </c>
      <c r="L142" s="235" t="str">
        <f>IF(SIMPLvolumes!AJ145=0,"",SIMPLvolumes!AJ145)</f>
        <v/>
      </c>
      <c r="M142" s="235" t="str">
        <f>IF(SIMPLvolumes!AK145=0,"",SIMPLvolumes!AK145)</f>
        <v/>
      </c>
      <c r="N142" s="235" t="str">
        <f>IF(SIMPLvolumes!AL145=0,"",SIMPLvolumes!AL145)</f>
        <v/>
      </c>
      <c r="O142" s="236"/>
      <c r="P142" s="237"/>
      <c r="Q142" s="237"/>
      <c r="R142" s="208"/>
      <c r="S142" s="20"/>
      <c r="T142" s="20"/>
      <c r="U142" s="20"/>
      <c r="V142" s="212"/>
      <c r="W142" s="20"/>
      <c r="X142" s="20"/>
      <c r="Y142" s="20"/>
      <c r="Z142" s="20"/>
    </row>
    <row r="143" ht="22.5" customHeight="1">
      <c r="A143" s="233" t="str">
        <f>SIMPLvolumes!D146</f>
        <v>11A</v>
      </c>
      <c r="B143" s="234" t="str">
        <f>IF(SIMPLvolumes!Z146=0,"",SIMPLvolumes!Z146)</f>
        <v/>
      </c>
      <c r="C143" s="235" t="str">
        <f>IF(SIMPLvolumes!AA146=0,"",SIMPLvolumes!AA146)</f>
        <v/>
      </c>
      <c r="D143" s="235" t="str">
        <f>IF(SIMPLvolumes!AB146=0,"",SIMPLvolumes!AB146)</f>
        <v/>
      </c>
      <c r="E143" s="235" t="str">
        <f>IF(SIMPLvolumes!AC146=0,"",SIMPLvolumes!AC146)</f>
        <v/>
      </c>
      <c r="F143" s="235" t="str">
        <f>IF(SIMPLvolumes!AD146=0,"",SIMPLvolumes!AD146)</f>
        <v/>
      </c>
      <c r="G143" s="235" t="str">
        <f>IF(SIMPLvolumes!AE146=0,"",SIMPLvolumes!AE146)</f>
        <v/>
      </c>
      <c r="H143" s="235" t="str">
        <f>IF(SIMPLvolumes!AF146=0,"",SIMPLvolumes!AF146)</f>
        <v/>
      </c>
      <c r="I143" s="235" t="str">
        <f>IF(SIMPLvolumes!AG146=0,"",SIMPLvolumes!AG146)</f>
        <v/>
      </c>
      <c r="J143" s="235" t="str">
        <f>IF(SIMPLvolumes!AH146=0,"",SIMPLvolumes!AH146)</f>
        <v/>
      </c>
      <c r="K143" s="235" t="str">
        <f>IF(SIMPLvolumes!AI146=0,"",SIMPLvolumes!AI146)</f>
        <v/>
      </c>
      <c r="L143" s="235" t="str">
        <f>IF(SIMPLvolumes!AJ146=0,"",SIMPLvolumes!AJ146)</f>
        <v/>
      </c>
      <c r="M143" s="235" t="str">
        <f>IF(SIMPLvolumes!AK146=0,"",SIMPLvolumes!AK146)</f>
        <v/>
      </c>
      <c r="N143" s="235" t="str">
        <f>IF(SIMPLvolumes!AL146=0,"",SIMPLvolumes!AL146)</f>
        <v/>
      </c>
      <c r="O143" s="236">
        <f t="shared" ref="O143:O149" si="31">SUM(A143:N143)</f>
        <v>0</v>
      </c>
      <c r="P143" s="237">
        <f>O143*SIMPLvolumes!W146</f>
        <v>0</v>
      </c>
      <c r="Q143" s="237">
        <f>O143*SIMPLvolumes!T146</f>
        <v>0</v>
      </c>
      <c r="R143" s="208"/>
      <c r="S143" s="20"/>
      <c r="T143" s="20"/>
      <c r="U143" s="20"/>
      <c r="V143" s="212"/>
      <c r="W143" s="20"/>
      <c r="X143" s="20"/>
      <c r="Y143" s="20"/>
      <c r="Z143" s="20"/>
    </row>
    <row r="144" ht="22.5" customHeight="1">
      <c r="A144" s="233" t="str">
        <f>SIMPLvolumes!D147</f>
        <v>11B</v>
      </c>
      <c r="B144" s="234" t="str">
        <f>IF(SIMPLvolumes!Z147=0,"",SIMPLvolumes!Z147)</f>
        <v/>
      </c>
      <c r="C144" s="235" t="str">
        <f>IF(SIMPLvolumes!AA147=0,"",SIMPLvolumes!AA147)</f>
        <v/>
      </c>
      <c r="D144" s="235" t="str">
        <f>IF(SIMPLvolumes!AB147=0,"",SIMPLvolumes!AB147)</f>
        <v/>
      </c>
      <c r="E144" s="235" t="str">
        <f>IF(SIMPLvolumes!AC147=0,"",SIMPLvolumes!AC147)</f>
        <v/>
      </c>
      <c r="F144" s="235" t="str">
        <f>IF(SIMPLvolumes!AD147=0,"",SIMPLvolumes!AD147)</f>
        <v/>
      </c>
      <c r="G144" s="235" t="str">
        <f>IF(SIMPLvolumes!AE147=0,"",SIMPLvolumes!AE147)</f>
        <v/>
      </c>
      <c r="H144" s="235" t="str">
        <f>IF(SIMPLvolumes!AF147=0,"",SIMPLvolumes!AF147)</f>
        <v/>
      </c>
      <c r="I144" s="235" t="str">
        <f>IF(SIMPLvolumes!AG147=0,"",SIMPLvolumes!AG147)</f>
        <v/>
      </c>
      <c r="J144" s="235" t="str">
        <f>IF(SIMPLvolumes!AH147=0,"",SIMPLvolumes!AH147)</f>
        <v/>
      </c>
      <c r="K144" s="235" t="str">
        <f>IF(SIMPLvolumes!AI147=0,"",SIMPLvolumes!AI147)</f>
        <v/>
      </c>
      <c r="L144" s="235" t="str">
        <f>IF(SIMPLvolumes!AJ147=0,"",SIMPLvolumes!AJ147)</f>
        <v/>
      </c>
      <c r="M144" s="235" t="str">
        <f>IF(SIMPLvolumes!AK147=0,"",SIMPLvolumes!AK147)</f>
        <v/>
      </c>
      <c r="N144" s="235" t="str">
        <f>IF(SIMPLvolumes!AL147=0,"",SIMPLvolumes!AL147)</f>
        <v/>
      </c>
      <c r="O144" s="236">
        <f t="shared" si="31"/>
        <v>0</v>
      </c>
      <c r="P144" s="237">
        <f>O144*SIMPLvolumes!W147</f>
        <v>0</v>
      </c>
      <c r="Q144" s="237">
        <f>O144*SIMPLvolumes!T147</f>
        <v>0</v>
      </c>
      <c r="R144" s="208"/>
      <c r="S144" s="20"/>
      <c r="T144" s="20"/>
      <c r="U144" s="20"/>
      <c r="V144" s="212"/>
      <c r="W144" s="20"/>
      <c r="X144" s="20"/>
      <c r="Y144" s="20"/>
      <c r="Z144" s="20"/>
    </row>
    <row r="145" ht="22.5" customHeight="1">
      <c r="A145" s="233" t="str">
        <f>SIMPLvolumes!D148</f>
        <v>11C</v>
      </c>
      <c r="B145" s="234" t="str">
        <f>IF(SIMPLvolumes!Z148=0,"",SIMPLvolumes!Z148)</f>
        <v/>
      </c>
      <c r="C145" s="235" t="str">
        <f>IF(SIMPLvolumes!AA148=0,"",SIMPLvolumes!AA148)</f>
        <v/>
      </c>
      <c r="D145" s="235" t="str">
        <f>IF(SIMPLvolumes!AB148=0,"",SIMPLvolumes!AB148)</f>
        <v/>
      </c>
      <c r="E145" s="235" t="str">
        <f>IF(SIMPLvolumes!AC148=0,"",SIMPLvolumes!AC148)</f>
        <v/>
      </c>
      <c r="F145" s="235" t="str">
        <f>IF(SIMPLvolumes!AD148=0,"",SIMPLvolumes!AD148)</f>
        <v/>
      </c>
      <c r="G145" s="235" t="str">
        <f>IF(SIMPLvolumes!AE148=0,"",SIMPLvolumes!AE148)</f>
        <v/>
      </c>
      <c r="H145" s="235" t="str">
        <f>IF(SIMPLvolumes!AF148=0,"",SIMPLvolumes!AF148)</f>
        <v/>
      </c>
      <c r="I145" s="235" t="str">
        <f>IF(SIMPLvolumes!AG148=0,"",SIMPLvolumes!AG148)</f>
        <v/>
      </c>
      <c r="J145" s="235" t="str">
        <f>IF(SIMPLvolumes!AH148=0,"",SIMPLvolumes!AH148)</f>
        <v/>
      </c>
      <c r="K145" s="235" t="str">
        <f>IF(SIMPLvolumes!AI148=0,"",SIMPLvolumes!AI148)</f>
        <v/>
      </c>
      <c r="L145" s="235" t="str">
        <f>IF(SIMPLvolumes!AJ148=0,"",SIMPLvolumes!AJ148)</f>
        <v/>
      </c>
      <c r="M145" s="235" t="str">
        <f>IF(SIMPLvolumes!AK148=0,"",SIMPLvolumes!AK148)</f>
        <v/>
      </c>
      <c r="N145" s="235" t="str">
        <f>IF(SIMPLvolumes!AL148=0,"",SIMPLvolumes!AL148)</f>
        <v/>
      </c>
      <c r="O145" s="236">
        <f t="shared" si="31"/>
        <v>0</v>
      </c>
      <c r="P145" s="237">
        <f>O145*SIMPLvolumes!W148</f>
        <v>0</v>
      </c>
      <c r="Q145" s="237">
        <f>O145*SIMPLvolumes!T148</f>
        <v>0</v>
      </c>
      <c r="R145" s="208"/>
      <c r="S145" s="20"/>
      <c r="T145" s="20"/>
      <c r="U145" s="20"/>
      <c r="V145" s="212"/>
      <c r="W145" s="20"/>
      <c r="X145" s="20"/>
      <c r="Y145" s="20"/>
      <c r="Z145" s="20"/>
    </row>
    <row r="146" ht="22.5" customHeight="1">
      <c r="A146" s="233" t="str">
        <f>SIMPLvolumes!D149</f>
        <v>11D</v>
      </c>
      <c r="B146" s="234" t="str">
        <f>IF(SIMPLvolumes!Z149=0,"",SIMPLvolumes!Z149)</f>
        <v/>
      </c>
      <c r="C146" s="235" t="str">
        <f>IF(SIMPLvolumes!AA149=0,"",SIMPLvolumes!AA149)</f>
        <v/>
      </c>
      <c r="D146" s="235" t="str">
        <f>IF(SIMPLvolumes!AB149=0,"",SIMPLvolumes!AB149)</f>
        <v/>
      </c>
      <c r="E146" s="235" t="str">
        <f>IF(SIMPLvolumes!AC149=0,"",SIMPLvolumes!AC149)</f>
        <v/>
      </c>
      <c r="F146" s="235" t="str">
        <f>IF(SIMPLvolumes!AD149=0,"",SIMPLvolumes!AD149)</f>
        <v/>
      </c>
      <c r="G146" s="235" t="str">
        <f>IF(SIMPLvolumes!AE149=0,"",SIMPLvolumes!AE149)</f>
        <v/>
      </c>
      <c r="H146" s="235" t="str">
        <f>IF(SIMPLvolumes!AF149=0,"",SIMPLvolumes!AF149)</f>
        <v/>
      </c>
      <c r="I146" s="235" t="str">
        <f>IF(SIMPLvolumes!AG149=0,"",SIMPLvolumes!AG149)</f>
        <v/>
      </c>
      <c r="J146" s="235" t="str">
        <f>IF(SIMPLvolumes!AH149=0,"",SIMPLvolumes!AH149)</f>
        <v/>
      </c>
      <c r="K146" s="235" t="str">
        <f>IF(SIMPLvolumes!AI149=0,"",SIMPLvolumes!AI149)</f>
        <v/>
      </c>
      <c r="L146" s="235" t="str">
        <f>IF(SIMPLvolumes!AJ149=0,"",SIMPLvolumes!AJ149)</f>
        <v/>
      </c>
      <c r="M146" s="235" t="str">
        <f>IF(SIMPLvolumes!AK149=0,"",SIMPLvolumes!AK149)</f>
        <v/>
      </c>
      <c r="N146" s="235" t="str">
        <f>IF(SIMPLvolumes!AL149=0,"",SIMPLvolumes!AL149)</f>
        <v/>
      </c>
      <c r="O146" s="236">
        <f t="shared" si="31"/>
        <v>0</v>
      </c>
      <c r="P146" s="237">
        <f>O146*SIMPLvolumes!W149</f>
        <v>0</v>
      </c>
      <c r="Q146" s="237">
        <f>O146*SIMPLvolumes!T149</f>
        <v>0</v>
      </c>
      <c r="R146" s="208"/>
      <c r="S146" s="20"/>
      <c r="T146" s="20"/>
      <c r="U146" s="20"/>
      <c r="V146" s="212"/>
      <c r="W146" s="20"/>
      <c r="X146" s="20"/>
      <c r="Y146" s="20"/>
      <c r="Z146" s="20"/>
    </row>
    <row r="147" ht="22.5" customHeight="1">
      <c r="A147" s="233" t="str">
        <f>SIMPLvolumes!D150</f>
        <v>11E</v>
      </c>
      <c r="B147" s="234" t="str">
        <f>IF(SIMPLvolumes!Z150=0,"",SIMPLvolumes!Z150)</f>
        <v/>
      </c>
      <c r="C147" s="235" t="str">
        <f>IF(SIMPLvolumes!AA150=0,"",SIMPLvolumes!AA150)</f>
        <v/>
      </c>
      <c r="D147" s="235" t="str">
        <f>IF(SIMPLvolumes!AB150=0,"",SIMPLvolumes!AB150)</f>
        <v/>
      </c>
      <c r="E147" s="235" t="str">
        <f>IF(SIMPLvolumes!AC150=0,"",SIMPLvolumes!AC150)</f>
        <v/>
      </c>
      <c r="F147" s="235" t="str">
        <f>IF(SIMPLvolumes!AD150=0,"",SIMPLvolumes!AD150)</f>
        <v/>
      </c>
      <c r="G147" s="235" t="str">
        <f>IF(SIMPLvolumes!AE150=0,"",SIMPLvolumes!AE150)</f>
        <v/>
      </c>
      <c r="H147" s="235" t="str">
        <f>IF(SIMPLvolumes!AF150=0,"",SIMPLvolumes!AF150)</f>
        <v/>
      </c>
      <c r="I147" s="235" t="str">
        <f>IF(SIMPLvolumes!AG150=0,"",SIMPLvolumes!AG150)</f>
        <v/>
      </c>
      <c r="J147" s="235" t="str">
        <f>IF(SIMPLvolumes!AH150=0,"",SIMPLvolumes!AH150)</f>
        <v/>
      </c>
      <c r="K147" s="235" t="str">
        <f>IF(SIMPLvolumes!AI150=0,"",SIMPLvolumes!AI150)</f>
        <v/>
      </c>
      <c r="L147" s="235" t="str">
        <f>IF(SIMPLvolumes!AJ150=0,"",SIMPLvolumes!AJ150)</f>
        <v/>
      </c>
      <c r="M147" s="235" t="str">
        <f>IF(SIMPLvolumes!AK150=0,"",SIMPLvolumes!AK150)</f>
        <v/>
      </c>
      <c r="N147" s="235" t="str">
        <f>IF(SIMPLvolumes!AL150=0,"",SIMPLvolumes!AL150)</f>
        <v/>
      </c>
      <c r="O147" s="236">
        <f t="shared" si="31"/>
        <v>0</v>
      </c>
      <c r="P147" s="237">
        <f>O147*SIMPLvolumes!W150</f>
        <v>0</v>
      </c>
      <c r="Q147" s="237">
        <f>O147*SIMPLvolumes!T150</f>
        <v>0</v>
      </c>
      <c r="R147" s="208"/>
      <c r="S147" s="20"/>
      <c r="T147" s="20"/>
      <c r="U147" s="20"/>
      <c r="V147" s="212"/>
      <c r="W147" s="20"/>
      <c r="X147" s="20"/>
      <c r="Y147" s="20"/>
      <c r="Z147" s="20"/>
    </row>
    <row r="148" ht="22.5" customHeight="1">
      <c r="A148" s="233" t="str">
        <f>SIMPLvolumes!D151</f>
        <v>11F</v>
      </c>
      <c r="B148" s="234" t="str">
        <f>IF(SIMPLvolumes!Z151=0,"",SIMPLvolumes!Z151)</f>
        <v/>
      </c>
      <c r="C148" s="235" t="str">
        <f>IF(SIMPLvolumes!AA151=0,"",SIMPLvolumes!AA151)</f>
        <v/>
      </c>
      <c r="D148" s="235" t="str">
        <f>IF(SIMPLvolumes!AB151=0,"",SIMPLvolumes!AB151)</f>
        <v/>
      </c>
      <c r="E148" s="235" t="str">
        <f>IF(SIMPLvolumes!AC151=0,"",SIMPLvolumes!AC151)</f>
        <v/>
      </c>
      <c r="F148" s="235" t="str">
        <f>IF(SIMPLvolumes!AD151=0,"",SIMPLvolumes!AD151)</f>
        <v/>
      </c>
      <c r="G148" s="235" t="str">
        <f>IF(SIMPLvolumes!AE151=0,"",SIMPLvolumes!AE151)</f>
        <v/>
      </c>
      <c r="H148" s="235" t="str">
        <f>IF(SIMPLvolumes!AF151=0,"",SIMPLvolumes!AF151)</f>
        <v/>
      </c>
      <c r="I148" s="235" t="str">
        <f>IF(SIMPLvolumes!AG151=0,"",SIMPLvolumes!AG151)</f>
        <v/>
      </c>
      <c r="J148" s="235" t="str">
        <f>IF(SIMPLvolumes!AH151=0,"",SIMPLvolumes!AH151)</f>
        <v/>
      </c>
      <c r="K148" s="235" t="str">
        <f>IF(SIMPLvolumes!AI151=0,"",SIMPLvolumes!AI151)</f>
        <v/>
      </c>
      <c r="L148" s="235" t="str">
        <f>IF(SIMPLvolumes!AJ151=0,"",SIMPLvolumes!AJ151)</f>
        <v/>
      </c>
      <c r="M148" s="235" t="str">
        <f>IF(SIMPLvolumes!AK151=0,"",SIMPLvolumes!AK151)</f>
        <v/>
      </c>
      <c r="N148" s="235" t="str">
        <f>IF(SIMPLvolumes!AL151=0,"",SIMPLvolumes!AL151)</f>
        <v/>
      </c>
      <c r="O148" s="236">
        <f t="shared" si="31"/>
        <v>0</v>
      </c>
      <c r="P148" s="237">
        <f>O148*SIMPLvolumes!W151</f>
        <v>0</v>
      </c>
      <c r="Q148" s="237">
        <f>O148*SIMPLvolumes!T151</f>
        <v>0</v>
      </c>
      <c r="R148" s="208"/>
      <c r="S148" s="20"/>
      <c r="T148" s="20"/>
      <c r="U148" s="20"/>
      <c r="V148" s="212"/>
      <c r="W148" s="20"/>
      <c r="X148" s="20"/>
      <c r="Y148" s="20"/>
      <c r="Z148" s="20"/>
    </row>
    <row r="149" ht="22.5" customHeight="1">
      <c r="A149" s="233" t="str">
        <f>SIMPLvolumes!D152</f>
        <v>11G</v>
      </c>
      <c r="B149" s="234" t="str">
        <f>IF(SIMPLvolumes!Z152=0,"",SIMPLvolumes!Z152)</f>
        <v/>
      </c>
      <c r="C149" s="235" t="str">
        <f>IF(SIMPLvolumes!AA152=0,"",SIMPLvolumes!AA152)</f>
        <v/>
      </c>
      <c r="D149" s="235" t="str">
        <f>IF(SIMPLvolumes!AB152=0,"",SIMPLvolumes!AB152)</f>
        <v/>
      </c>
      <c r="E149" s="235" t="str">
        <f>IF(SIMPLvolumes!AC152=0,"",SIMPLvolumes!AC152)</f>
        <v/>
      </c>
      <c r="F149" s="235" t="str">
        <f>IF(SIMPLvolumes!AD152=0,"",SIMPLvolumes!AD152)</f>
        <v/>
      </c>
      <c r="G149" s="235" t="str">
        <f>IF(SIMPLvolumes!AE152=0,"",SIMPLvolumes!AE152)</f>
        <v/>
      </c>
      <c r="H149" s="235" t="str">
        <f>IF(SIMPLvolumes!AF152=0,"",SIMPLvolumes!AF152)</f>
        <v/>
      </c>
      <c r="I149" s="235" t="str">
        <f>IF(SIMPLvolumes!AG152=0,"",SIMPLvolumes!AG152)</f>
        <v/>
      </c>
      <c r="J149" s="235" t="str">
        <f>IF(SIMPLvolumes!AH152=0,"",SIMPLvolumes!AH152)</f>
        <v/>
      </c>
      <c r="K149" s="235" t="str">
        <f>IF(SIMPLvolumes!AI152=0,"",SIMPLvolumes!AI152)</f>
        <v/>
      </c>
      <c r="L149" s="235" t="str">
        <f>IF(SIMPLvolumes!AJ152=0,"",SIMPLvolumes!AJ152)</f>
        <v/>
      </c>
      <c r="M149" s="235" t="str">
        <f>IF(SIMPLvolumes!AK152=0,"",SIMPLvolumes!AK152)</f>
        <v/>
      </c>
      <c r="N149" s="235" t="str">
        <f>IF(SIMPLvolumes!AL152=0,"",SIMPLvolumes!AL152)</f>
        <v/>
      </c>
      <c r="O149" s="236">
        <f t="shared" si="31"/>
        <v>0</v>
      </c>
      <c r="P149" s="237">
        <f>O149*SIMPLvolumes!W152</f>
        <v>0</v>
      </c>
      <c r="Q149" s="237">
        <f>O149*SIMPLvolumes!T152</f>
        <v>0</v>
      </c>
      <c r="R149" s="208"/>
      <c r="S149" s="20"/>
      <c r="T149" s="20"/>
      <c r="U149" s="20"/>
      <c r="V149" s="212"/>
      <c r="W149" s="20"/>
      <c r="X149" s="20"/>
      <c r="Y149" s="20"/>
      <c r="Z149" s="20"/>
    </row>
    <row r="150" ht="22.5" customHeight="1">
      <c r="A150" s="20"/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"/>
      <c r="P150" s="20"/>
      <c r="Q150" s="208"/>
      <c r="R150" s="208"/>
      <c r="S150" s="20"/>
      <c r="T150" s="20"/>
      <c r="U150" s="20"/>
      <c r="V150" s="212"/>
      <c r="W150" s="20"/>
      <c r="X150" s="20"/>
      <c r="Y150" s="20"/>
      <c r="Z150" s="20"/>
    </row>
    <row r="151" ht="22.5" customHeight="1">
      <c r="A151" s="20"/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"/>
      <c r="P151" s="20"/>
      <c r="Q151" s="208"/>
      <c r="R151" s="208"/>
      <c r="S151" s="20"/>
      <c r="T151" s="20"/>
      <c r="U151" s="20"/>
      <c r="V151" s="212"/>
      <c r="W151" s="20"/>
      <c r="X151" s="20"/>
      <c r="Y151" s="20"/>
      <c r="Z151" s="20"/>
    </row>
    <row r="152" ht="22.5" customHeight="1">
      <c r="A152" s="20"/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"/>
      <c r="P152" s="20"/>
      <c r="Q152" s="208"/>
      <c r="R152" s="208"/>
      <c r="S152" s="20"/>
      <c r="T152" s="20"/>
      <c r="U152" s="20"/>
      <c r="V152" s="212"/>
      <c r="W152" s="20"/>
      <c r="X152" s="20"/>
      <c r="Y152" s="20"/>
      <c r="Z152" s="20"/>
    </row>
    <row r="153" ht="22.5" customHeight="1">
      <c r="A153" s="20"/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"/>
      <c r="P153" s="20"/>
      <c r="Q153" s="208"/>
      <c r="R153" s="208"/>
      <c r="S153" s="20"/>
      <c r="T153" s="20"/>
      <c r="U153" s="20"/>
      <c r="V153" s="212"/>
      <c r="W153" s="20"/>
      <c r="X153" s="20"/>
      <c r="Y153" s="20"/>
      <c r="Z153" s="20"/>
    </row>
    <row r="154" ht="22.5" customHeight="1">
      <c r="A154" s="20"/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"/>
      <c r="P154" s="20"/>
      <c r="Q154" s="208"/>
      <c r="R154" s="208"/>
      <c r="S154" s="20"/>
      <c r="T154" s="20"/>
      <c r="U154" s="20"/>
      <c r="V154" s="212"/>
      <c r="W154" s="20"/>
      <c r="X154" s="20"/>
      <c r="Y154" s="20"/>
      <c r="Z154" s="20"/>
    </row>
    <row r="155" ht="22.5" customHeight="1">
      <c r="A155" s="20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"/>
      <c r="P155" s="20"/>
      <c r="Q155" s="208"/>
      <c r="R155" s="208"/>
      <c r="S155" s="20"/>
      <c r="T155" s="20"/>
      <c r="U155" s="20"/>
      <c r="V155" s="212"/>
      <c r="W155" s="20"/>
      <c r="X155" s="20"/>
      <c r="Y155" s="20"/>
      <c r="Z155" s="20"/>
    </row>
    <row r="156" ht="22.5" customHeight="1">
      <c r="A156" s="20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"/>
      <c r="P156" s="20"/>
      <c r="Q156" s="208"/>
      <c r="R156" s="208"/>
      <c r="S156" s="20"/>
      <c r="T156" s="20"/>
      <c r="U156" s="20"/>
      <c r="V156" s="212"/>
      <c r="W156" s="20"/>
      <c r="X156" s="20"/>
      <c r="Y156" s="20"/>
      <c r="Z156" s="20"/>
    </row>
    <row r="157" ht="22.5" customHeight="1">
      <c r="A157" s="20"/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"/>
      <c r="P157" s="20"/>
      <c r="Q157" s="208"/>
      <c r="R157" s="208"/>
      <c r="S157" s="20"/>
      <c r="T157" s="20"/>
      <c r="U157" s="20"/>
      <c r="V157" s="212"/>
      <c r="W157" s="20"/>
      <c r="X157" s="20"/>
      <c r="Y157" s="20"/>
      <c r="Z157" s="20"/>
    </row>
    <row r="158" ht="22.5" customHeight="1">
      <c r="A158" s="20"/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"/>
      <c r="P158" s="20"/>
      <c r="Q158" s="208"/>
      <c r="R158" s="208"/>
      <c r="S158" s="20"/>
      <c r="T158" s="20"/>
      <c r="U158" s="20"/>
      <c r="V158" s="212"/>
      <c r="W158" s="20"/>
      <c r="X158" s="20"/>
      <c r="Y158" s="20"/>
      <c r="Z158" s="20"/>
    </row>
    <row r="159" ht="22.5" customHeight="1">
      <c r="A159" s="20"/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"/>
      <c r="P159" s="20"/>
      <c r="Q159" s="208"/>
      <c r="R159" s="208"/>
      <c r="S159" s="20"/>
      <c r="T159" s="20"/>
      <c r="U159" s="20"/>
      <c r="V159" s="212"/>
      <c r="W159" s="20"/>
      <c r="X159" s="20"/>
      <c r="Y159" s="20"/>
      <c r="Z159" s="20"/>
    </row>
    <row r="160" ht="22.5" customHeight="1">
      <c r="A160" s="20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"/>
      <c r="P160" s="20"/>
      <c r="Q160" s="208"/>
      <c r="R160" s="208"/>
      <c r="S160" s="20"/>
      <c r="T160" s="20"/>
      <c r="U160" s="20"/>
      <c r="V160" s="212"/>
      <c r="W160" s="20"/>
      <c r="X160" s="20"/>
      <c r="Y160" s="20"/>
      <c r="Z160" s="20"/>
    </row>
    <row r="161" ht="22.5" customHeight="1">
      <c r="A161" s="20"/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"/>
      <c r="P161" s="20"/>
      <c r="Q161" s="208"/>
      <c r="R161" s="208"/>
      <c r="S161" s="20"/>
      <c r="T161" s="20"/>
      <c r="U161" s="20"/>
      <c r="V161" s="212"/>
      <c r="W161" s="20"/>
      <c r="X161" s="20"/>
      <c r="Y161" s="20"/>
      <c r="Z161" s="20"/>
    </row>
    <row r="162" ht="22.5" customHeight="1">
      <c r="A162" s="20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"/>
      <c r="P162" s="20"/>
      <c r="Q162" s="208"/>
      <c r="R162" s="208"/>
      <c r="S162" s="20"/>
      <c r="T162" s="20"/>
      <c r="U162" s="20"/>
      <c r="V162" s="212"/>
      <c r="W162" s="20"/>
      <c r="X162" s="20"/>
      <c r="Y162" s="20"/>
      <c r="Z162" s="20"/>
    </row>
    <row r="163" ht="22.5" customHeight="1">
      <c r="A163" s="20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"/>
      <c r="P163" s="20"/>
      <c r="Q163" s="208"/>
      <c r="R163" s="208"/>
      <c r="S163" s="20"/>
      <c r="T163" s="20"/>
      <c r="U163" s="20"/>
      <c r="V163" s="212"/>
      <c r="W163" s="20"/>
      <c r="X163" s="20"/>
      <c r="Y163" s="20"/>
      <c r="Z163" s="20"/>
    </row>
    <row r="164" ht="22.5" customHeight="1">
      <c r="A164" s="20"/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"/>
      <c r="P164" s="20"/>
      <c r="Q164" s="208"/>
      <c r="R164" s="208"/>
      <c r="S164" s="20"/>
      <c r="T164" s="20"/>
      <c r="U164" s="20"/>
      <c r="V164" s="212"/>
      <c r="W164" s="20"/>
      <c r="X164" s="20"/>
      <c r="Y164" s="20"/>
      <c r="Z164" s="20"/>
    </row>
    <row r="165" ht="22.5" customHeight="1">
      <c r="A165" s="20"/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"/>
      <c r="P165" s="20"/>
      <c r="Q165" s="208"/>
      <c r="R165" s="208"/>
      <c r="S165" s="20"/>
      <c r="T165" s="20"/>
      <c r="U165" s="20"/>
      <c r="V165" s="212"/>
      <c r="W165" s="20"/>
      <c r="X165" s="20"/>
      <c r="Y165" s="20"/>
      <c r="Z165" s="20"/>
    </row>
    <row r="166" ht="22.5" customHeight="1">
      <c r="A166" s="20"/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"/>
      <c r="P166" s="20"/>
      <c r="Q166" s="208"/>
      <c r="R166" s="208"/>
      <c r="S166" s="20"/>
      <c r="T166" s="20"/>
      <c r="U166" s="20"/>
      <c r="V166" s="212"/>
      <c r="W166" s="20"/>
      <c r="X166" s="20"/>
      <c r="Y166" s="20"/>
      <c r="Z166" s="20"/>
    </row>
    <row r="167" ht="22.5" customHeight="1">
      <c r="A167" s="20"/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"/>
      <c r="P167" s="20"/>
      <c r="Q167" s="208"/>
      <c r="R167" s="208"/>
      <c r="S167" s="20"/>
      <c r="T167" s="20"/>
      <c r="U167" s="20"/>
      <c r="V167" s="212"/>
      <c r="W167" s="20"/>
      <c r="X167" s="20"/>
      <c r="Y167" s="20"/>
      <c r="Z167" s="20"/>
    </row>
    <row r="168" ht="22.5" customHeight="1">
      <c r="A168" s="20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"/>
      <c r="P168" s="20"/>
      <c r="Q168" s="208"/>
      <c r="R168" s="208"/>
      <c r="S168" s="20"/>
      <c r="T168" s="20"/>
      <c r="U168" s="20"/>
      <c r="V168" s="212"/>
      <c r="W168" s="20"/>
      <c r="X168" s="20"/>
      <c r="Y168" s="20"/>
      <c r="Z168" s="20"/>
    </row>
    <row r="169" ht="22.5" customHeight="1">
      <c r="A169" s="20"/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"/>
      <c r="P169" s="20"/>
      <c r="Q169" s="208"/>
      <c r="R169" s="208"/>
      <c r="S169" s="20"/>
      <c r="T169" s="20"/>
      <c r="U169" s="20"/>
      <c r="V169" s="212"/>
      <c r="W169" s="20"/>
      <c r="X169" s="20"/>
      <c r="Y169" s="20"/>
      <c r="Z169" s="20"/>
    </row>
    <row r="170" ht="22.5" customHeight="1">
      <c r="A170" s="20"/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"/>
      <c r="P170" s="20"/>
      <c r="Q170" s="208"/>
      <c r="R170" s="208"/>
      <c r="S170" s="20"/>
      <c r="T170" s="20"/>
      <c r="U170" s="20"/>
      <c r="V170" s="212"/>
      <c r="W170" s="20"/>
      <c r="X170" s="20"/>
      <c r="Y170" s="20"/>
      <c r="Z170" s="20"/>
    </row>
    <row r="171" ht="22.5" customHeight="1">
      <c r="A171" s="20"/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"/>
      <c r="P171" s="20"/>
      <c r="Q171" s="208"/>
      <c r="R171" s="208"/>
      <c r="S171" s="20"/>
      <c r="T171" s="20"/>
      <c r="U171" s="20"/>
      <c r="V171" s="212"/>
      <c r="W171" s="20"/>
      <c r="X171" s="20"/>
      <c r="Y171" s="20"/>
      <c r="Z171" s="20"/>
    </row>
    <row r="172" ht="22.5" customHeight="1">
      <c r="A172" s="20"/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"/>
      <c r="P172" s="20"/>
      <c r="Q172" s="208"/>
      <c r="R172" s="208"/>
      <c r="S172" s="20"/>
      <c r="T172" s="20"/>
      <c r="U172" s="20"/>
      <c r="V172" s="212"/>
      <c r="W172" s="20"/>
      <c r="X172" s="20"/>
      <c r="Y172" s="20"/>
      <c r="Z172" s="20"/>
    </row>
    <row r="173" ht="22.5" customHeight="1">
      <c r="A173" s="20"/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"/>
      <c r="P173" s="20"/>
      <c r="Q173" s="208"/>
      <c r="R173" s="208"/>
      <c r="S173" s="20"/>
      <c r="T173" s="20"/>
      <c r="U173" s="20"/>
      <c r="V173" s="212"/>
      <c r="W173" s="20"/>
      <c r="X173" s="20"/>
      <c r="Y173" s="20"/>
      <c r="Z173" s="20"/>
    </row>
    <row r="174" ht="22.5" customHeight="1">
      <c r="A174" s="20"/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"/>
      <c r="P174" s="20"/>
      <c r="Q174" s="208"/>
      <c r="R174" s="208"/>
      <c r="S174" s="20"/>
      <c r="T174" s="20"/>
      <c r="U174" s="20"/>
      <c r="V174" s="212"/>
      <c r="W174" s="20"/>
      <c r="X174" s="20"/>
      <c r="Y174" s="20"/>
      <c r="Z174" s="20"/>
    </row>
    <row r="175" ht="22.5" customHeight="1">
      <c r="A175" s="20"/>
      <c r="B175" s="208"/>
      <c r="C175" s="208"/>
      <c r="D175" s="208"/>
      <c r="E175" s="208"/>
      <c r="F175" s="208"/>
      <c r="G175" s="208"/>
      <c r="H175" s="208"/>
      <c r="I175" s="208"/>
      <c r="J175" s="208"/>
      <c r="K175" s="208"/>
      <c r="L175" s="208"/>
      <c r="M175" s="208"/>
      <c r="N175" s="208"/>
      <c r="O175" s="20"/>
      <c r="P175" s="20"/>
      <c r="Q175" s="208"/>
      <c r="R175" s="208"/>
      <c r="S175" s="20"/>
      <c r="T175" s="20"/>
      <c r="U175" s="20"/>
      <c r="V175" s="212"/>
      <c r="W175" s="20"/>
      <c r="X175" s="20"/>
      <c r="Y175" s="20"/>
      <c r="Z175" s="20"/>
    </row>
    <row r="176" ht="22.5" customHeight="1">
      <c r="A176" s="20"/>
      <c r="B176" s="208"/>
      <c r="C176" s="208"/>
      <c r="D176" s="208"/>
      <c r="E176" s="208"/>
      <c r="F176" s="208"/>
      <c r="G176" s="208"/>
      <c r="H176" s="208"/>
      <c r="I176" s="208"/>
      <c r="J176" s="208"/>
      <c r="K176" s="208"/>
      <c r="L176" s="208"/>
      <c r="M176" s="208"/>
      <c r="N176" s="208"/>
      <c r="O176" s="20"/>
      <c r="P176" s="20"/>
      <c r="Q176" s="208"/>
      <c r="R176" s="208"/>
      <c r="S176" s="20"/>
      <c r="T176" s="20"/>
      <c r="U176" s="20"/>
      <c r="V176" s="212"/>
      <c r="W176" s="20"/>
      <c r="X176" s="20"/>
      <c r="Y176" s="20"/>
      <c r="Z176" s="20"/>
    </row>
    <row r="177" ht="22.5" customHeight="1">
      <c r="A177" s="20"/>
      <c r="B177" s="208"/>
      <c r="C177" s="208"/>
      <c r="D177" s="208"/>
      <c r="E177" s="208"/>
      <c r="F177" s="208"/>
      <c r="G177" s="208"/>
      <c r="H177" s="208"/>
      <c r="I177" s="208"/>
      <c r="J177" s="208"/>
      <c r="K177" s="208"/>
      <c r="L177" s="208"/>
      <c r="M177" s="208"/>
      <c r="N177" s="208"/>
      <c r="O177" s="20"/>
      <c r="P177" s="20"/>
      <c r="Q177" s="208"/>
      <c r="R177" s="208"/>
      <c r="S177" s="20"/>
      <c r="T177" s="20"/>
      <c r="U177" s="20"/>
      <c r="V177" s="212"/>
      <c r="W177" s="20"/>
      <c r="X177" s="20"/>
      <c r="Y177" s="20"/>
      <c r="Z177" s="20"/>
    </row>
    <row r="178" ht="22.5" customHeight="1">
      <c r="A178" s="20"/>
      <c r="B178" s="208"/>
      <c r="C178" s="208"/>
      <c r="D178" s="208"/>
      <c r="E178" s="208"/>
      <c r="F178" s="208"/>
      <c r="G178" s="208"/>
      <c r="H178" s="208"/>
      <c r="I178" s="208"/>
      <c r="J178" s="208"/>
      <c r="K178" s="208"/>
      <c r="L178" s="208"/>
      <c r="M178" s="208"/>
      <c r="N178" s="208"/>
      <c r="O178" s="20"/>
      <c r="P178" s="20"/>
      <c r="Q178" s="208"/>
      <c r="R178" s="208"/>
      <c r="S178" s="20"/>
      <c r="T178" s="20"/>
      <c r="U178" s="20"/>
      <c r="V178" s="212"/>
      <c r="W178" s="20"/>
      <c r="X178" s="20"/>
      <c r="Y178" s="20"/>
      <c r="Z178" s="20"/>
    </row>
    <row r="179" ht="22.5" customHeight="1">
      <c r="A179" s="20"/>
      <c r="B179" s="208"/>
      <c r="C179" s="208"/>
      <c r="D179" s="208"/>
      <c r="E179" s="208"/>
      <c r="F179" s="208"/>
      <c r="G179" s="208"/>
      <c r="H179" s="208"/>
      <c r="I179" s="208"/>
      <c r="J179" s="208"/>
      <c r="K179" s="208"/>
      <c r="L179" s="208"/>
      <c r="M179" s="208"/>
      <c r="N179" s="208"/>
      <c r="O179" s="20"/>
      <c r="P179" s="20"/>
      <c r="Q179" s="208"/>
      <c r="R179" s="208"/>
      <c r="S179" s="20"/>
      <c r="T179" s="20"/>
      <c r="U179" s="20"/>
      <c r="V179" s="212"/>
      <c r="W179" s="20"/>
      <c r="X179" s="20"/>
      <c r="Y179" s="20"/>
      <c r="Z179" s="20"/>
    </row>
    <row r="180" ht="22.5" customHeight="1">
      <c r="A180" s="20"/>
      <c r="B180" s="208"/>
      <c r="C180" s="208"/>
      <c r="D180" s="208"/>
      <c r="E180" s="208"/>
      <c r="F180" s="208"/>
      <c r="G180" s="208"/>
      <c r="H180" s="208"/>
      <c r="I180" s="208"/>
      <c r="J180" s="208"/>
      <c r="K180" s="208"/>
      <c r="L180" s="208"/>
      <c r="M180" s="208"/>
      <c r="N180" s="208"/>
      <c r="O180" s="20"/>
      <c r="P180" s="20"/>
      <c r="Q180" s="208"/>
      <c r="R180" s="208"/>
      <c r="S180" s="20"/>
      <c r="T180" s="20"/>
      <c r="U180" s="20"/>
      <c r="V180" s="212"/>
      <c r="W180" s="20"/>
      <c r="X180" s="20"/>
      <c r="Y180" s="20"/>
      <c r="Z180" s="20"/>
    </row>
    <row r="181" ht="22.5" customHeight="1">
      <c r="A181" s="20"/>
      <c r="B181" s="208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"/>
      <c r="P181" s="20"/>
      <c r="Q181" s="208"/>
      <c r="R181" s="208"/>
      <c r="S181" s="20"/>
      <c r="T181" s="20"/>
      <c r="U181" s="20"/>
      <c r="V181" s="212"/>
      <c r="W181" s="20"/>
      <c r="X181" s="20"/>
      <c r="Y181" s="20"/>
      <c r="Z181" s="20"/>
    </row>
    <row r="182" ht="22.5" customHeight="1">
      <c r="A182" s="20"/>
      <c r="B182" s="208"/>
      <c r="C182" s="208"/>
      <c r="D182" s="208"/>
      <c r="E182" s="208"/>
      <c r="F182" s="208"/>
      <c r="G182" s="208"/>
      <c r="H182" s="208"/>
      <c r="I182" s="208"/>
      <c r="J182" s="208"/>
      <c r="K182" s="208"/>
      <c r="L182" s="208"/>
      <c r="M182" s="208"/>
      <c r="N182" s="208"/>
      <c r="O182" s="20"/>
      <c r="P182" s="20"/>
      <c r="Q182" s="208"/>
      <c r="R182" s="208"/>
      <c r="S182" s="20"/>
      <c r="T182" s="20"/>
      <c r="U182" s="20"/>
      <c r="V182" s="212"/>
      <c r="W182" s="20"/>
      <c r="X182" s="20"/>
      <c r="Y182" s="20"/>
      <c r="Z182" s="20"/>
    </row>
    <row r="183" ht="22.5" customHeight="1">
      <c r="A183" s="20"/>
      <c r="B183" s="208"/>
      <c r="C183" s="208"/>
      <c r="D183" s="208"/>
      <c r="E183" s="208"/>
      <c r="F183" s="208"/>
      <c r="G183" s="208"/>
      <c r="H183" s="208"/>
      <c r="I183" s="208"/>
      <c r="J183" s="208"/>
      <c r="K183" s="208"/>
      <c r="L183" s="208"/>
      <c r="M183" s="208"/>
      <c r="N183" s="208"/>
      <c r="O183" s="20"/>
      <c r="P183" s="20"/>
      <c r="Q183" s="208"/>
      <c r="R183" s="208"/>
      <c r="S183" s="20"/>
      <c r="T183" s="20"/>
      <c r="U183" s="20"/>
      <c r="V183" s="212"/>
      <c r="W183" s="20"/>
      <c r="X183" s="20"/>
      <c r="Y183" s="20"/>
      <c r="Z183" s="20"/>
    </row>
    <row r="184" ht="22.5" customHeight="1">
      <c r="A184" s="20"/>
      <c r="B184" s="208"/>
      <c r="C184" s="208"/>
      <c r="D184" s="208"/>
      <c r="E184" s="208"/>
      <c r="F184" s="208"/>
      <c r="G184" s="208"/>
      <c r="H184" s="208"/>
      <c r="I184" s="208"/>
      <c r="J184" s="208"/>
      <c r="K184" s="208"/>
      <c r="L184" s="208"/>
      <c r="M184" s="208"/>
      <c r="N184" s="208"/>
      <c r="O184" s="20"/>
      <c r="P184" s="20"/>
      <c r="Q184" s="208"/>
      <c r="R184" s="208"/>
      <c r="S184" s="20"/>
      <c r="T184" s="20"/>
      <c r="U184" s="20"/>
      <c r="V184" s="212"/>
      <c r="W184" s="20"/>
      <c r="X184" s="20"/>
      <c r="Y184" s="20"/>
      <c r="Z184" s="20"/>
    </row>
    <row r="185" ht="22.5" customHeight="1">
      <c r="A185" s="20"/>
      <c r="B185" s="208"/>
      <c r="C185" s="208"/>
      <c r="D185" s="208"/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"/>
      <c r="P185" s="20"/>
      <c r="Q185" s="208"/>
      <c r="R185" s="208"/>
      <c r="S185" s="20"/>
      <c r="T185" s="20"/>
      <c r="U185" s="20"/>
      <c r="V185" s="212"/>
      <c r="W185" s="20"/>
      <c r="X185" s="20"/>
      <c r="Y185" s="20"/>
      <c r="Z185" s="20"/>
    </row>
    <row r="186" ht="22.5" customHeight="1">
      <c r="A186" s="20"/>
      <c r="B186" s="208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"/>
      <c r="P186" s="20"/>
      <c r="Q186" s="208"/>
      <c r="R186" s="208"/>
      <c r="S186" s="20"/>
      <c r="T186" s="20"/>
      <c r="U186" s="20"/>
      <c r="V186" s="212"/>
      <c r="W186" s="20"/>
      <c r="X186" s="20"/>
      <c r="Y186" s="20"/>
      <c r="Z186" s="20"/>
    </row>
    <row r="187" ht="22.5" customHeight="1">
      <c r="A187" s="20"/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"/>
      <c r="P187" s="20"/>
      <c r="Q187" s="208"/>
      <c r="R187" s="208"/>
      <c r="S187" s="20"/>
      <c r="T187" s="20"/>
      <c r="U187" s="20"/>
      <c r="V187" s="212"/>
      <c r="W187" s="20"/>
      <c r="X187" s="20"/>
      <c r="Y187" s="20"/>
      <c r="Z187" s="20"/>
    </row>
    <row r="188" ht="22.5" customHeight="1">
      <c r="A188" s="20"/>
      <c r="B188" s="208"/>
      <c r="C188" s="208"/>
      <c r="D188" s="208"/>
      <c r="E188" s="208"/>
      <c r="F188" s="208"/>
      <c r="G188" s="208"/>
      <c r="H188" s="208"/>
      <c r="I188" s="208"/>
      <c r="J188" s="208"/>
      <c r="K188" s="208"/>
      <c r="L188" s="208"/>
      <c r="M188" s="208"/>
      <c r="N188" s="208"/>
      <c r="O188" s="20"/>
      <c r="P188" s="20"/>
      <c r="Q188" s="208"/>
      <c r="R188" s="208"/>
      <c r="S188" s="20"/>
      <c r="T188" s="20"/>
      <c r="U188" s="20"/>
      <c r="V188" s="212"/>
      <c r="W188" s="20"/>
      <c r="X188" s="20"/>
      <c r="Y188" s="20"/>
      <c r="Z188" s="20"/>
    </row>
    <row r="189" ht="22.5" customHeight="1">
      <c r="A189" s="20"/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"/>
      <c r="P189" s="20"/>
      <c r="Q189" s="208"/>
      <c r="R189" s="208"/>
      <c r="S189" s="20"/>
      <c r="T189" s="20"/>
      <c r="U189" s="20"/>
      <c r="V189" s="212"/>
      <c r="W189" s="20"/>
      <c r="X189" s="20"/>
      <c r="Y189" s="20"/>
      <c r="Z189" s="20"/>
    </row>
    <row r="190" ht="22.5" customHeight="1">
      <c r="A190" s="20"/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"/>
      <c r="P190" s="20"/>
      <c r="Q190" s="208"/>
      <c r="R190" s="208"/>
      <c r="S190" s="20"/>
      <c r="T190" s="20"/>
      <c r="U190" s="20"/>
      <c r="V190" s="212"/>
      <c r="W190" s="20"/>
      <c r="X190" s="20"/>
      <c r="Y190" s="20"/>
      <c r="Z190" s="20"/>
    </row>
    <row r="191" ht="22.5" customHeight="1">
      <c r="A191" s="20"/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"/>
      <c r="P191" s="20"/>
      <c r="Q191" s="208"/>
      <c r="R191" s="208"/>
      <c r="S191" s="20"/>
      <c r="T191" s="20"/>
      <c r="U191" s="20"/>
      <c r="V191" s="212"/>
      <c r="W191" s="20"/>
      <c r="X191" s="20"/>
      <c r="Y191" s="20"/>
      <c r="Z191" s="20"/>
    </row>
    <row r="192" ht="22.5" customHeight="1">
      <c r="A192" s="20"/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"/>
      <c r="P192" s="20"/>
      <c r="Q192" s="208"/>
      <c r="R192" s="208"/>
      <c r="S192" s="20"/>
      <c r="T192" s="20"/>
      <c r="U192" s="20"/>
      <c r="V192" s="212"/>
      <c r="W192" s="20"/>
      <c r="X192" s="20"/>
      <c r="Y192" s="20"/>
      <c r="Z192" s="20"/>
    </row>
    <row r="193" ht="22.5" customHeight="1">
      <c r="A193" s="20"/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"/>
      <c r="P193" s="20"/>
      <c r="Q193" s="208"/>
      <c r="R193" s="208"/>
      <c r="S193" s="20"/>
      <c r="T193" s="20"/>
      <c r="U193" s="20"/>
      <c r="V193" s="212"/>
      <c r="W193" s="20"/>
      <c r="X193" s="20"/>
      <c r="Y193" s="20"/>
      <c r="Z193" s="20"/>
    </row>
    <row r="194" ht="22.5" customHeight="1">
      <c r="A194" s="20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"/>
      <c r="P194" s="20"/>
      <c r="Q194" s="208"/>
      <c r="R194" s="208"/>
      <c r="S194" s="20"/>
      <c r="T194" s="20"/>
      <c r="U194" s="20"/>
      <c r="V194" s="212"/>
      <c r="W194" s="20"/>
      <c r="X194" s="20"/>
      <c r="Y194" s="20"/>
      <c r="Z194" s="20"/>
    </row>
    <row r="195" ht="22.5" customHeight="1">
      <c r="A195" s="20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"/>
      <c r="P195" s="20"/>
      <c r="Q195" s="208"/>
      <c r="R195" s="208"/>
      <c r="S195" s="20"/>
      <c r="T195" s="20"/>
      <c r="U195" s="20"/>
      <c r="V195" s="212"/>
      <c r="W195" s="20"/>
      <c r="X195" s="20"/>
      <c r="Y195" s="20"/>
      <c r="Z195" s="20"/>
    </row>
    <row r="196" ht="22.5" customHeight="1">
      <c r="A196" s="20"/>
      <c r="B196" s="208"/>
      <c r="C196" s="208"/>
      <c r="D196" s="208"/>
      <c r="E196" s="208"/>
      <c r="F196" s="208"/>
      <c r="G196" s="208"/>
      <c r="H196" s="208"/>
      <c r="I196" s="208"/>
      <c r="J196" s="208"/>
      <c r="K196" s="208"/>
      <c r="L196" s="208"/>
      <c r="M196" s="208"/>
      <c r="N196" s="208"/>
      <c r="O196" s="20"/>
      <c r="P196" s="20"/>
      <c r="Q196" s="208"/>
      <c r="R196" s="208"/>
      <c r="S196" s="20"/>
      <c r="T196" s="20"/>
      <c r="U196" s="20"/>
      <c r="V196" s="212"/>
      <c r="W196" s="20"/>
      <c r="X196" s="20"/>
      <c r="Y196" s="20"/>
      <c r="Z196" s="20"/>
    </row>
    <row r="197" ht="22.5" customHeight="1">
      <c r="A197" s="20"/>
      <c r="B197" s="208"/>
      <c r="C197" s="208"/>
      <c r="D197" s="208"/>
      <c r="E197" s="208"/>
      <c r="F197" s="208"/>
      <c r="G197" s="208"/>
      <c r="H197" s="208"/>
      <c r="I197" s="208"/>
      <c r="J197" s="208"/>
      <c r="K197" s="208"/>
      <c r="L197" s="208"/>
      <c r="M197" s="208"/>
      <c r="N197" s="208"/>
      <c r="O197" s="20"/>
      <c r="P197" s="20"/>
      <c r="Q197" s="208"/>
      <c r="R197" s="208"/>
      <c r="S197" s="20"/>
      <c r="T197" s="20"/>
      <c r="U197" s="20"/>
      <c r="V197" s="212"/>
      <c r="W197" s="20"/>
      <c r="X197" s="20"/>
      <c r="Y197" s="20"/>
      <c r="Z197" s="20"/>
    </row>
    <row r="198" ht="22.5" customHeight="1">
      <c r="A198" s="20"/>
      <c r="B198" s="208"/>
      <c r="C198" s="208"/>
      <c r="D198" s="208"/>
      <c r="E198" s="208"/>
      <c r="F198" s="208"/>
      <c r="G198" s="208"/>
      <c r="H198" s="208"/>
      <c r="I198" s="208"/>
      <c r="J198" s="208"/>
      <c r="K198" s="208"/>
      <c r="L198" s="208"/>
      <c r="M198" s="208"/>
      <c r="N198" s="208"/>
      <c r="O198" s="20"/>
      <c r="P198" s="20"/>
      <c r="Q198" s="208"/>
      <c r="R198" s="208"/>
      <c r="S198" s="20"/>
      <c r="T198" s="20"/>
      <c r="U198" s="20"/>
      <c r="V198" s="212"/>
      <c r="W198" s="20"/>
      <c r="X198" s="20"/>
      <c r="Y198" s="20"/>
      <c r="Z198" s="20"/>
    </row>
    <row r="199" ht="22.5" customHeight="1">
      <c r="A199" s="20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8"/>
      <c r="M199" s="208"/>
      <c r="N199" s="208"/>
      <c r="O199" s="20"/>
      <c r="P199" s="20"/>
      <c r="Q199" s="208"/>
      <c r="R199" s="208"/>
      <c r="S199" s="20"/>
      <c r="T199" s="20"/>
      <c r="U199" s="20"/>
      <c r="V199" s="212"/>
      <c r="W199" s="20"/>
      <c r="X199" s="20"/>
      <c r="Y199" s="20"/>
      <c r="Z199" s="20"/>
    </row>
    <row r="200" ht="22.5" customHeight="1">
      <c r="A200" s="20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"/>
      <c r="P200" s="20"/>
      <c r="Q200" s="208"/>
      <c r="R200" s="208"/>
      <c r="S200" s="20"/>
      <c r="T200" s="20"/>
      <c r="U200" s="20"/>
      <c r="V200" s="212"/>
      <c r="W200" s="20"/>
      <c r="X200" s="20"/>
      <c r="Y200" s="20"/>
      <c r="Z200" s="20"/>
    </row>
    <row r="201" ht="22.5" customHeight="1">
      <c r="A201" s="20"/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"/>
      <c r="P201" s="20"/>
      <c r="Q201" s="208"/>
      <c r="R201" s="208"/>
      <c r="S201" s="20"/>
      <c r="T201" s="20"/>
      <c r="U201" s="20"/>
      <c r="V201" s="212"/>
      <c r="W201" s="20"/>
      <c r="X201" s="20"/>
      <c r="Y201" s="20"/>
      <c r="Z201" s="20"/>
    </row>
    <row r="202" ht="22.5" customHeight="1">
      <c r="A202" s="20"/>
      <c r="B202" s="208"/>
      <c r="C202" s="208"/>
      <c r="D202" s="208"/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"/>
      <c r="P202" s="20"/>
      <c r="Q202" s="208"/>
      <c r="R202" s="208"/>
      <c r="S202" s="20"/>
      <c r="T202" s="20"/>
      <c r="U202" s="20"/>
      <c r="V202" s="212"/>
      <c r="W202" s="20"/>
      <c r="X202" s="20"/>
      <c r="Y202" s="20"/>
      <c r="Z202" s="20"/>
    </row>
    <row r="203" ht="22.5" customHeight="1">
      <c r="A203" s="20"/>
      <c r="B203" s="208"/>
      <c r="C203" s="208"/>
      <c r="D203" s="208"/>
      <c r="E203" s="208"/>
      <c r="F203" s="208"/>
      <c r="G203" s="208"/>
      <c r="H203" s="208"/>
      <c r="I203" s="208"/>
      <c r="J203" s="208"/>
      <c r="K203" s="208"/>
      <c r="L203" s="208"/>
      <c r="M203" s="208"/>
      <c r="N203" s="208"/>
      <c r="O203" s="20"/>
      <c r="P203" s="20"/>
      <c r="Q203" s="208"/>
      <c r="R203" s="208"/>
      <c r="S203" s="20"/>
      <c r="T203" s="20"/>
      <c r="U203" s="20"/>
      <c r="V203" s="212"/>
      <c r="W203" s="20"/>
      <c r="X203" s="20"/>
      <c r="Y203" s="20"/>
      <c r="Z203" s="20"/>
    </row>
    <row r="204" ht="22.5" customHeight="1">
      <c r="A204" s="20"/>
      <c r="B204" s="208"/>
      <c r="C204" s="208"/>
      <c r="D204" s="208"/>
      <c r="E204" s="208"/>
      <c r="F204" s="208"/>
      <c r="G204" s="208"/>
      <c r="H204" s="208"/>
      <c r="I204" s="208"/>
      <c r="J204" s="208"/>
      <c r="K204" s="208"/>
      <c r="L204" s="208"/>
      <c r="M204" s="208"/>
      <c r="N204" s="208"/>
      <c r="O204" s="20"/>
      <c r="P204" s="20"/>
      <c r="Q204" s="208"/>
      <c r="R204" s="208"/>
      <c r="S204" s="20"/>
      <c r="T204" s="20"/>
      <c r="U204" s="20"/>
      <c r="V204" s="212"/>
      <c r="W204" s="20"/>
      <c r="X204" s="20"/>
      <c r="Y204" s="20"/>
      <c r="Z204" s="20"/>
    </row>
    <row r="205" ht="22.5" customHeight="1">
      <c r="A205" s="20"/>
      <c r="B205" s="208"/>
      <c r="C205" s="208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8"/>
      <c r="O205" s="20"/>
      <c r="P205" s="20"/>
      <c r="Q205" s="208"/>
      <c r="R205" s="208"/>
      <c r="S205" s="20"/>
      <c r="T205" s="20"/>
      <c r="U205" s="20"/>
      <c r="V205" s="212"/>
      <c r="W205" s="20"/>
      <c r="X205" s="20"/>
      <c r="Y205" s="20"/>
      <c r="Z205" s="20"/>
    </row>
    <row r="206" ht="22.5" customHeight="1">
      <c r="A206" s="20"/>
      <c r="B206" s="208"/>
      <c r="C206" s="208"/>
      <c r="D206" s="208"/>
      <c r="E206" s="208"/>
      <c r="F206" s="208"/>
      <c r="G206" s="208"/>
      <c r="H206" s="208"/>
      <c r="I206" s="208"/>
      <c r="J206" s="208"/>
      <c r="K206" s="208"/>
      <c r="L206" s="208"/>
      <c r="M206" s="208"/>
      <c r="N206" s="208"/>
      <c r="O206" s="20"/>
      <c r="P206" s="20"/>
      <c r="Q206" s="208"/>
      <c r="R206" s="208"/>
      <c r="S206" s="20"/>
      <c r="T206" s="20"/>
      <c r="U206" s="20"/>
      <c r="V206" s="212"/>
      <c r="W206" s="20"/>
      <c r="X206" s="20"/>
      <c r="Y206" s="20"/>
      <c r="Z206" s="20"/>
    </row>
    <row r="207" ht="22.5" customHeight="1">
      <c r="A207" s="20"/>
      <c r="B207" s="208"/>
      <c r="C207" s="208"/>
      <c r="D207" s="208"/>
      <c r="E207" s="208"/>
      <c r="F207" s="208"/>
      <c r="G207" s="208"/>
      <c r="H207" s="208"/>
      <c r="I207" s="208"/>
      <c r="J207" s="208"/>
      <c r="K207" s="208"/>
      <c r="L207" s="208"/>
      <c r="M207" s="208"/>
      <c r="N207" s="208"/>
      <c r="O207" s="20"/>
      <c r="P207" s="20"/>
      <c r="Q207" s="208"/>
      <c r="R207" s="208"/>
      <c r="S207" s="20"/>
      <c r="T207" s="20"/>
      <c r="U207" s="20"/>
      <c r="V207" s="212"/>
      <c r="W207" s="20"/>
      <c r="X207" s="20"/>
      <c r="Y207" s="20"/>
      <c r="Z207" s="20"/>
    </row>
    <row r="208" ht="22.5" customHeight="1">
      <c r="A208" s="20"/>
      <c r="B208" s="208"/>
      <c r="C208" s="208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208"/>
      <c r="O208" s="20"/>
      <c r="P208" s="20"/>
      <c r="Q208" s="208"/>
      <c r="R208" s="208"/>
      <c r="S208" s="20"/>
      <c r="T208" s="20"/>
      <c r="U208" s="20"/>
      <c r="V208" s="212"/>
      <c r="W208" s="20"/>
      <c r="X208" s="20"/>
      <c r="Y208" s="20"/>
      <c r="Z208" s="20"/>
    </row>
    <row r="209" ht="22.5" customHeight="1">
      <c r="A209" s="20"/>
      <c r="B209" s="208"/>
      <c r="C209" s="208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"/>
      <c r="P209" s="20"/>
      <c r="Q209" s="208"/>
      <c r="R209" s="208"/>
      <c r="S209" s="20"/>
      <c r="T209" s="20"/>
      <c r="U209" s="20"/>
      <c r="V209" s="212"/>
      <c r="W209" s="20"/>
      <c r="X209" s="20"/>
      <c r="Y209" s="20"/>
      <c r="Z209" s="20"/>
    </row>
    <row r="210" ht="22.5" customHeight="1">
      <c r="A210" s="20"/>
      <c r="B210" s="208"/>
      <c r="C210" s="208"/>
      <c r="D210" s="208"/>
      <c r="E210" s="208"/>
      <c r="F210" s="208"/>
      <c r="G210" s="208"/>
      <c r="H210" s="208"/>
      <c r="I210" s="208"/>
      <c r="J210" s="208"/>
      <c r="K210" s="208"/>
      <c r="L210" s="208"/>
      <c r="M210" s="208"/>
      <c r="N210" s="208"/>
      <c r="O210" s="20"/>
      <c r="P210" s="20"/>
      <c r="Q210" s="208"/>
      <c r="R210" s="208"/>
      <c r="S210" s="20"/>
      <c r="T210" s="20"/>
      <c r="U210" s="20"/>
      <c r="V210" s="212"/>
      <c r="W210" s="20"/>
      <c r="X210" s="20"/>
      <c r="Y210" s="20"/>
      <c r="Z210" s="20"/>
    </row>
    <row r="211" ht="22.5" customHeight="1">
      <c r="A211" s="20"/>
      <c r="B211" s="208"/>
      <c r="C211" s="208"/>
      <c r="D211" s="208"/>
      <c r="E211" s="208"/>
      <c r="F211" s="208"/>
      <c r="G211" s="208"/>
      <c r="H211" s="208"/>
      <c r="I211" s="208"/>
      <c r="J211" s="208"/>
      <c r="K211" s="208"/>
      <c r="L211" s="208"/>
      <c r="M211" s="208"/>
      <c r="N211" s="208"/>
      <c r="O211" s="20"/>
      <c r="P211" s="20"/>
      <c r="Q211" s="208"/>
      <c r="R211" s="208"/>
      <c r="S211" s="20"/>
      <c r="T211" s="20"/>
      <c r="U211" s="20"/>
      <c r="V211" s="212"/>
      <c r="W211" s="20"/>
      <c r="X211" s="20"/>
      <c r="Y211" s="20"/>
      <c r="Z211" s="20"/>
    </row>
    <row r="212" ht="22.5" customHeight="1">
      <c r="A212" s="20"/>
      <c r="B212" s="208"/>
      <c r="C212" s="208"/>
      <c r="D212" s="208"/>
      <c r="E212" s="208"/>
      <c r="F212" s="208"/>
      <c r="G212" s="208"/>
      <c r="H212" s="208"/>
      <c r="I212" s="208"/>
      <c r="J212" s="208"/>
      <c r="K212" s="208"/>
      <c r="L212" s="208"/>
      <c r="M212" s="208"/>
      <c r="N212" s="208"/>
      <c r="O212" s="20"/>
      <c r="P212" s="20"/>
      <c r="Q212" s="208"/>
      <c r="R212" s="208"/>
      <c r="S212" s="20"/>
      <c r="T212" s="20"/>
      <c r="U212" s="20"/>
      <c r="V212" s="212"/>
      <c r="W212" s="20"/>
      <c r="X212" s="20"/>
      <c r="Y212" s="20"/>
      <c r="Z212" s="20"/>
    </row>
    <row r="213" ht="22.5" customHeight="1">
      <c r="A213" s="20"/>
      <c r="B213" s="208"/>
      <c r="C213" s="208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"/>
      <c r="P213" s="20"/>
      <c r="Q213" s="208"/>
      <c r="R213" s="208"/>
      <c r="S213" s="20"/>
      <c r="T213" s="20"/>
      <c r="U213" s="20"/>
      <c r="V213" s="212"/>
      <c r="W213" s="20"/>
      <c r="X213" s="20"/>
      <c r="Y213" s="20"/>
      <c r="Z213" s="20"/>
    </row>
    <row r="214" ht="22.5" customHeight="1">
      <c r="A214" s="20"/>
      <c r="B214" s="208"/>
      <c r="C214" s="208"/>
      <c r="D214" s="208"/>
      <c r="E214" s="208"/>
      <c r="F214" s="208"/>
      <c r="G214" s="208"/>
      <c r="H214" s="208"/>
      <c r="I214" s="208"/>
      <c r="J214" s="208"/>
      <c r="K214" s="208"/>
      <c r="L214" s="208"/>
      <c r="M214" s="208"/>
      <c r="N214" s="208"/>
      <c r="O214" s="20"/>
      <c r="P214" s="20"/>
      <c r="Q214" s="208"/>
      <c r="R214" s="208"/>
      <c r="S214" s="20"/>
      <c r="T214" s="20"/>
      <c r="U214" s="20"/>
      <c r="V214" s="212"/>
      <c r="W214" s="20"/>
      <c r="X214" s="20"/>
      <c r="Y214" s="20"/>
      <c r="Z214" s="20"/>
    </row>
    <row r="215" ht="22.5" customHeight="1">
      <c r="A215" s="20"/>
      <c r="B215" s="208"/>
      <c r="C215" s="208"/>
      <c r="D215" s="208"/>
      <c r="E215" s="208"/>
      <c r="F215" s="208"/>
      <c r="G215" s="208"/>
      <c r="H215" s="208"/>
      <c r="I215" s="208"/>
      <c r="J215" s="208"/>
      <c r="K215" s="208"/>
      <c r="L215" s="208"/>
      <c r="M215" s="208"/>
      <c r="N215" s="208"/>
      <c r="O215" s="20"/>
      <c r="P215" s="20"/>
      <c r="Q215" s="208"/>
      <c r="R215" s="208"/>
      <c r="S215" s="20"/>
      <c r="T215" s="20"/>
      <c r="U215" s="20"/>
      <c r="V215" s="212"/>
      <c r="W215" s="20"/>
      <c r="X215" s="20"/>
      <c r="Y215" s="20"/>
      <c r="Z215" s="20"/>
    </row>
    <row r="216" ht="22.5" customHeight="1">
      <c r="A216" s="20"/>
      <c r="B216" s="208"/>
      <c r="C216" s="208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"/>
      <c r="P216" s="20"/>
      <c r="Q216" s="208"/>
      <c r="R216" s="208"/>
      <c r="S216" s="20"/>
      <c r="T216" s="20"/>
      <c r="U216" s="20"/>
      <c r="V216" s="212"/>
      <c r="W216" s="20"/>
      <c r="X216" s="20"/>
      <c r="Y216" s="20"/>
      <c r="Z216" s="20"/>
    </row>
    <row r="217" ht="22.5" customHeight="1">
      <c r="A217" s="20"/>
      <c r="B217" s="208"/>
      <c r="C217" s="208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"/>
      <c r="P217" s="20"/>
      <c r="Q217" s="208"/>
      <c r="R217" s="208"/>
      <c r="S217" s="20"/>
      <c r="T217" s="20"/>
      <c r="U217" s="20"/>
      <c r="V217" s="212"/>
      <c r="W217" s="20"/>
      <c r="X217" s="20"/>
      <c r="Y217" s="20"/>
      <c r="Z217" s="20"/>
    </row>
    <row r="218" ht="22.5" customHeight="1">
      <c r="A218" s="20"/>
      <c r="B218" s="208"/>
      <c r="C218" s="208"/>
      <c r="D218" s="208"/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"/>
      <c r="P218" s="20"/>
      <c r="Q218" s="208"/>
      <c r="R218" s="208"/>
      <c r="S218" s="20"/>
      <c r="T218" s="20"/>
      <c r="U218" s="20"/>
      <c r="V218" s="212"/>
      <c r="W218" s="20"/>
      <c r="X218" s="20"/>
      <c r="Y218" s="20"/>
      <c r="Z218" s="20"/>
    </row>
    <row r="219" ht="22.5" customHeight="1">
      <c r="A219" s="20"/>
      <c r="B219" s="208"/>
      <c r="C219" s="208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"/>
      <c r="P219" s="20"/>
      <c r="Q219" s="208"/>
      <c r="R219" s="208"/>
      <c r="S219" s="20"/>
      <c r="T219" s="20"/>
      <c r="U219" s="20"/>
      <c r="V219" s="212"/>
      <c r="W219" s="20"/>
      <c r="X219" s="20"/>
      <c r="Y219" s="20"/>
      <c r="Z219" s="20"/>
    </row>
    <row r="220" ht="22.5" customHeight="1">
      <c r="A220" s="20"/>
      <c r="B220" s="208"/>
      <c r="C220" s="208"/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"/>
      <c r="P220" s="20"/>
      <c r="Q220" s="208"/>
      <c r="R220" s="208"/>
      <c r="S220" s="20"/>
      <c r="T220" s="20"/>
      <c r="U220" s="20"/>
      <c r="V220" s="212"/>
      <c r="W220" s="20"/>
      <c r="X220" s="20"/>
      <c r="Y220" s="20"/>
      <c r="Z220" s="20"/>
    </row>
    <row r="221" ht="22.5" customHeight="1">
      <c r="A221" s="20"/>
      <c r="B221" s="208"/>
      <c r="C221" s="208"/>
      <c r="D221" s="208"/>
      <c r="E221" s="208"/>
      <c r="F221" s="208"/>
      <c r="G221" s="208"/>
      <c r="H221" s="208"/>
      <c r="I221" s="208"/>
      <c r="J221" s="208"/>
      <c r="K221" s="208"/>
      <c r="L221" s="208"/>
      <c r="M221" s="208"/>
      <c r="N221" s="208"/>
      <c r="O221" s="20"/>
      <c r="P221" s="20"/>
      <c r="Q221" s="208"/>
      <c r="R221" s="208"/>
      <c r="S221" s="20"/>
      <c r="T221" s="20"/>
      <c r="U221" s="20"/>
      <c r="V221" s="212"/>
      <c r="W221" s="20"/>
      <c r="X221" s="20"/>
      <c r="Y221" s="20"/>
      <c r="Z221" s="20"/>
    </row>
    <row r="222" ht="22.5" customHeight="1">
      <c r="A222" s="20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208"/>
      <c r="O222" s="20"/>
      <c r="P222" s="20"/>
      <c r="Q222" s="208"/>
      <c r="R222" s="208"/>
      <c r="S222" s="20"/>
      <c r="T222" s="20"/>
      <c r="U222" s="20"/>
      <c r="V222" s="212"/>
      <c r="W222" s="20"/>
      <c r="X222" s="20"/>
      <c r="Y222" s="20"/>
      <c r="Z222" s="20"/>
    </row>
    <row r="223" ht="22.5" customHeight="1">
      <c r="A223" s="20"/>
      <c r="B223" s="208"/>
      <c r="C223" s="208"/>
      <c r="D223" s="208"/>
      <c r="E223" s="208"/>
      <c r="F223" s="208"/>
      <c r="G223" s="208"/>
      <c r="H223" s="208"/>
      <c r="I223" s="208"/>
      <c r="J223" s="208"/>
      <c r="K223" s="208"/>
      <c r="L223" s="208"/>
      <c r="M223" s="208"/>
      <c r="N223" s="208"/>
      <c r="O223" s="20"/>
      <c r="P223" s="20"/>
      <c r="Q223" s="208"/>
      <c r="R223" s="208"/>
      <c r="S223" s="20"/>
      <c r="T223" s="20"/>
      <c r="U223" s="20"/>
      <c r="V223" s="212"/>
      <c r="W223" s="20"/>
      <c r="X223" s="20"/>
      <c r="Y223" s="20"/>
      <c r="Z223" s="20"/>
    </row>
    <row r="224" ht="22.5" customHeight="1">
      <c r="A224" s="20"/>
      <c r="B224" s="208"/>
      <c r="C224" s="208"/>
      <c r="D224" s="208"/>
      <c r="E224" s="208"/>
      <c r="F224" s="208"/>
      <c r="G224" s="208"/>
      <c r="H224" s="208"/>
      <c r="I224" s="208"/>
      <c r="J224" s="208"/>
      <c r="K224" s="208"/>
      <c r="L224" s="208"/>
      <c r="M224" s="208"/>
      <c r="N224" s="208"/>
      <c r="O224" s="20"/>
      <c r="P224" s="20"/>
      <c r="Q224" s="208"/>
      <c r="R224" s="208"/>
      <c r="S224" s="20"/>
      <c r="T224" s="20"/>
      <c r="U224" s="20"/>
      <c r="V224" s="212"/>
      <c r="W224" s="20"/>
      <c r="X224" s="20"/>
      <c r="Y224" s="20"/>
      <c r="Z224" s="20"/>
    </row>
    <row r="225" ht="22.5" customHeight="1">
      <c r="A225" s="20"/>
      <c r="B225" s="208"/>
      <c r="C225" s="208"/>
      <c r="D225" s="208"/>
      <c r="E225" s="208"/>
      <c r="F225" s="208"/>
      <c r="G225" s="208"/>
      <c r="H225" s="208"/>
      <c r="I225" s="208"/>
      <c r="J225" s="208"/>
      <c r="K225" s="208"/>
      <c r="L225" s="208"/>
      <c r="M225" s="208"/>
      <c r="N225" s="208"/>
      <c r="O225" s="20"/>
      <c r="P225" s="20"/>
      <c r="Q225" s="208"/>
      <c r="R225" s="208"/>
      <c r="S225" s="20"/>
      <c r="T225" s="20"/>
      <c r="U225" s="20"/>
      <c r="V225" s="212"/>
      <c r="W225" s="20"/>
      <c r="X225" s="20"/>
      <c r="Y225" s="20"/>
      <c r="Z225" s="20"/>
    </row>
    <row r="226" ht="22.5" customHeight="1">
      <c r="A226" s="20"/>
      <c r="B226" s="208"/>
      <c r="C226" s="208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"/>
      <c r="P226" s="20"/>
      <c r="Q226" s="208"/>
      <c r="R226" s="208"/>
      <c r="S226" s="20"/>
      <c r="T226" s="20"/>
      <c r="U226" s="20"/>
      <c r="V226" s="212"/>
      <c r="W226" s="20"/>
      <c r="X226" s="20"/>
      <c r="Y226" s="20"/>
      <c r="Z226" s="20"/>
    </row>
    <row r="227" ht="22.5" customHeight="1">
      <c r="A227" s="20"/>
      <c r="B227" s="208"/>
      <c r="C227" s="208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"/>
      <c r="P227" s="20"/>
      <c r="Q227" s="208"/>
      <c r="R227" s="208"/>
      <c r="S227" s="20"/>
      <c r="T227" s="20"/>
      <c r="U227" s="20"/>
      <c r="V227" s="212"/>
      <c r="W227" s="20"/>
      <c r="X227" s="20"/>
      <c r="Y227" s="20"/>
      <c r="Z227" s="20"/>
    </row>
    <row r="228" ht="22.5" customHeight="1">
      <c r="A228" s="20"/>
      <c r="B228" s="208"/>
      <c r="C228" s="208"/>
      <c r="D228" s="208"/>
      <c r="E228" s="208"/>
      <c r="F228" s="208"/>
      <c r="G228" s="208"/>
      <c r="H228" s="208"/>
      <c r="I228" s="208"/>
      <c r="J228" s="208"/>
      <c r="K228" s="208"/>
      <c r="L228" s="208"/>
      <c r="M228" s="208"/>
      <c r="N228" s="208"/>
      <c r="O228" s="20"/>
      <c r="P228" s="20"/>
      <c r="Q228" s="208"/>
      <c r="R228" s="208"/>
      <c r="S228" s="20"/>
      <c r="T228" s="20"/>
      <c r="U228" s="20"/>
      <c r="V228" s="212"/>
      <c r="W228" s="20"/>
      <c r="X228" s="20"/>
      <c r="Y228" s="20"/>
      <c r="Z228" s="20"/>
    </row>
    <row r="229" ht="22.5" customHeight="1">
      <c r="A229" s="20"/>
      <c r="B229" s="208"/>
      <c r="C229" s="208"/>
      <c r="D229" s="208"/>
      <c r="E229" s="208"/>
      <c r="F229" s="208"/>
      <c r="G229" s="208"/>
      <c r="H229" s="208"/>
      <c r="I229" s="208"/>
      <c r="J229" s="208"/>
      <c r="K229" s="208"/>
      <c r="L229" s="208"/>
      <c r="M229" s="208"/>
      <c r="N229" s="208"/>
      <c r="O229" s="20"/>
      <c r="P229" s="20"/>
      <c r="Q229" s="208"/>
      <c r="R229" s="208"/>
      <c r="S229" s="20"/>
      <c r="T229" s="20"/>
      <c r="U229" s="20"/>
      <c r="V229" s="212"/>
      <c r="W229" s="20"/>
      <c r="X229" s="20"/>
      <c r="Y229" s="20"/>
      <c r="Z229" s="20"/>
    </row>
    <row r="230" ht="22.5" customHeight="1">
      <c r="A230" s="20"/>
      <c r="B230" s="208"/>
      <c r="C230" s="208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"/>
      <c r="P230" s="20"/>
      <c r="Q230" s="208"/>
      <c r="R230" s="208"/>
      <c r="S230" s="20"/>
      <c r="T230" s="20"/>
      <c r="U230" s="20"/>
      <c r="V230" s="212"/>
      <c r="W230" s="20"/>
      <c r="X230" s="20"/>
      <c r="Y230" s="20"/>
      <c r="Z230" s="20"/>
    </row>
    <row r="231" ht="22.5" customHeight="1">
      <c r="A231" s="20"/>
      <c r="B231" s="208"/>
      <c r="C231" s="208"/>
      <c r="D231" s="208"/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"/>
      <c r="P231" s="20"/>
      <c r="Q231" s="208"/>
      <c r="R231" s="208"/>
      <c r="S231" s="20"/>
      <c r="T231" s="20"/>
      <c r="U231" s="20"/>
      <c r="V231" s="212"/>
      <c r="W231" s="20"/>
      <c r="X231" s="20"/>
      <c r="Y231" s="20"/>
      <c r="Z231" s="20"/>
    </row>
    <row r="232" ht="22.5" customHeight="1">
      <c r="A232" s="20"/>
      <c r="B232" s="208"/>
      <c r="C232" s="208"/>
      <c r="D232" s="208"/>
      <c r="E232" s="208"/>
      <c r="F232" s="208"/>
      <c r="G232" s="208"/>
      <c r="H232" s="208"/>
      <c r="I232" s="208"/>
      <c r="J232" s="208"/>
      <c r="K232" s="208"/>
      <c r="L232" s="208"/>
      <c r="M232" s="208"/>
      <c r="N232" s="208"/>
      <c r="O232" s="20"/>
      <c r="P232" s="20"/>
      <c r="Q232" s="208"/>
      <c r="R232" s="208"/>
      <c r="S232" s="20"/>
      <c r="T232" s="20"/>
      <c r="U232" s="20"/>
      <c r="V232" s="212"/>
      <c r="W232" s="20"/>
      <c r="X232" s="20"/>
      <c r="Y232" s="20"/>
      <c r="Z232" s="20"/>
    </row>
    <row r="233" ht="22.5" customHeight="1">
      <c r="A233" s="20"/>
      <c r="B233" s="208"/>
      <c r="C233" s="208"/>
      <c r="D233" s="208"/>
      <c r="E233" s="208"/>
      <c r="F233" s="208"/>
      <c r="G233" s="208"/>
      <c r="H233" s="208"/>
      <c r="I233" s="208"/>
      <c r="J233" s="208"/>
      <c r="K233" s="208"/>
      <c r="L233" s="208"/>
      <c r="M233" s="208"/>
      <c r="N233" s="208"/>
      <c r="O233" s="20"/>
      <c r="P233" s="20"/>
      <c r="Q233" s="208"/>
      <c r="R233" s="208"/>
      <c r="S233" s="20"/>
      <c r="T233" s="20"/>
      <c r="U233" s="20"/>
      <c r="V233" s="212"/>
      <c r="W233" s="20"/>
      <c r="X233" s="20"/>
      <c r="Y233" s="20"/>
      <c r="Z233" s="20"/>
    </row>
    <row r="234" ht="22.5" customHeight="1">
      <c r="A234" s="20"/>
      <c r="B234" s="208"/>
      <c r="C234" s="208"/>
      <c r="D234" s="208"/>
      <c r="E234" s="208"/>
      <c r="F234" s="208"/>
      <c r="G234" s="208"/>
      <c r="H234" s="208"/>
      <c r="I234" s="208"/>
      <c r="J234" s="208"/>
      <c r="K234" s="208"/>
      <c r="L234" s="208"/>
      <c r="M234" s="208"/>
      <c r="N234" s="208"/>
      <c r="O234" s="20"/>
      <c r="P234" s="20"/>
      <c r="Q234" s="208"/>
      <c r="R234" s="208"/>
      <c r="S234" s="20"/>
      <c r="T234" s="20"/>
      <c r="U234" s="20"/>
      <c r="V234" s="212"/>
      <c r="W234" s="20"/>
      <c r="X234" s="20"/>
      <c r="Y234" s="20"/>
      <c r="Z234" s="20"/>
    </row>
    <row r="235" ht="22.5" customHeight="1">
      <c r="A235" s="20"/>
      <c r="B235" s="208"/>
      <c r="C235" s="208"/>
      <c r="D235" s="208"/>
      <c r="E235" s="208"/>
      <c r="F235" s="208"/>
      <c r="G235" s="208"/>
      <c r="H235" s="208"/>
      <c r="I235" s="208"/>
      <c r="J235" s="208"/>
      <c r="K235" s="208"/>
      <c r="L235" s="208"/>
      <c r="M235" s="208"/>
      <c r="N235" s="208"/>
      <c r="O235" s="20"/>
      <c r="P235" s="20"/>
      <c r="Q235" s="208"/>
      <c r="R235" s="208"/>
      <c r="S235" s="20"/>
      <c r="T235" s="20"/>
      <c r="U235" s="20"/>
      <c r="V235" s="212"/>
      <c r="W235" s="20"/>
      <c r="X235" s="20"/>
      <c r="Y235" s="20"/>
      <c r="Z235" s="20"/>
    </row>
    <row r="236" ht="22.5" customHeight="1">
      <c r="A236" s="20"/>
      <c r="B236" s="208"/>
      <c r="C236" s="208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"/>
      <c r="P236" s="20"/>
      <c r="Q236" s="208"/>
      <c r="R236" s="208"/>
      <c r="S236" s="20"/>
      <c r="T236" s="20"/>
      <c r="U236" s="20"/>
      <c r="V236" s="212"/>
      <c r="W236" s="20"/>
      <c r="X236" s="20"/>
      <c r="Y236" s="20"/>
      <c r="Z236" s="20"/>
    </row>
    <row r="237" ht="22.5" customHeight="1">
      <c r="A237" s="20"/>
      <c r="B237" s="208"/>
      <c r="C237" s="208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0"/>
      <c r="P237" s="20"/>
      <c r="Q237" s="208"/>
      <c r="R237" s="208"/>
      <c r="S237" s="20"/>
      <c r="T237" s="20"/>
      <c r="U237" s="20"/>
      <c r="V237" s="212"/>
      <c r="W237" s="20"/>
      <c r="X237" s="20"/>
      <c r="Y237" s="20"/>
      <c r="Z237" s="20"/>
    </row>
    <row r="238" ht="22.5" customHeight="1">
      <c r="A238" s="20"/>
      <c r="B238" s="208"/>
      <c r="C238" s="208"/>
      <c r="D238" s="208"/>
      <c r="E238" s="208"/>
      <c r="F238" s="208"/>
      <c r="G238" s="208"/>
      <c r="H238" s="208"/>
      <c r="I238" s="208"/>
      <c r="J238" s="208"/>
      <c r="K238" s="208"/>
      <c r="L238" s="208"/>
      <c r="M238" s="208"/>
      <c r="N238" s="208"/>
      <c r="O238" s="20"/>
      <c r="P238" s="20"/>
      <c r="Q238" s="208"/>
      <c r="R238" s="208"/>
      <c r="S238" s="20"/>
      <c r="T238" s="20"/>
      <c r="U238" s="20"/>
      <c r="V238" s="212"/>
      <c r="W238" s="20"/>
      <c r="X238" s="20"/>
      <c r="Y238" s="20"/>
      <c r="Z238" s="20"/>
    </row>
    <row r="239" ht="22.5" customHeight="1">
      <c r="A239" s="20"/>
      <c r="B239" s="208"/>
      <c r="C239" s="208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"/>
      <c r="P239" s="20"/>
      <c r="Q239" s="208"/>
      <c r="R239" s="208"/>
      <c r="S239" s="20"/>
      <c r="T239" s="20"/>
      <c r="U239" s="20"/>
      <c r="V239" s="212"/>
      <c r="W239" s="20"/>
      <c r="X239" s="20"/>
      <c r="Y239" s="20"/>
      <c r="Z239" s="20"/>
    </row>
    <row r="240" ht="22.5" customHeight="1">
      <c r="A240" s="20"/>
      <c r="B240" s="208"/>
      <c r="C240" s="208"/>
      <c r="D240" s="208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/>
      <c r="O240" s="20"/>
      <c r="P240" s="20"/>
      <c r="Q240" s="208"/>
      <c r="R240" s="208"/>
      <c r="S240" s="20"/>
      <c r="T240" s="20"/>
      <c r="U240" s="20"/>
      <c r="V240" s="212"/>
      <c r="W240" s="20"/>
      <c r="X240" s="20"/>
      <c r="Y240" s="20"/>
      <c r="Z240" s="20"/>
    </row>
    <row r="241" ht="22.5" customHeight="1">
      <c r="A241" s="20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208"/>
      <c r="O241" s="20"/>
      <c r="P241" s="20"/>
      <c r="Q241" s="208"/>
      <c r="R241" s="208"/>
      <c r="S241" s="20"/>
      <c r="T241" s="20"/>
      <c r="U241" s="20"/>
      <c r="V241" s="212"/>
      <c r="W241" s="20"/>
      <c r="X241" s="20"/>
      <c r="Y241" s="20"/>
      <c r="Z241" s="20"/>
    </row>
    <row r="242" ht="22.5" customHeight="1">
      <c r="A242" s="20"/>
      <c r="B242" s="208"/>
      <c r="C242" s="208"/>
      <c r="D242" s="208"/>
      <c r="E242" s="208"/>
      <c r="F242" s="208"/>
      <c r="G242" s="208"/>
      <c r="H242" s="208"/>
      <c r="I242" s="208"/>
      <c r="J242" s="208"/>
      <c r="K242" s="208"/>
      <c r="L242" s="208"/>
      <c r="M242" s="208"/>
      <c r="N242" s="208"/>
      <c r="O242" s="20"/>
      <c r="P242" s="20"/>
      <c r="Q242" s="208"/>
      <c r="R242" s="208"/>
      <c r="S242" s="20"/>
      <c r="T242" s="20"/>
      <c r="U242" s="20"/>
      <c r="V242" s="212"/>
      <c r="W242" s="20"/>
      <c r="X242" s="20"/>
      <c r="Y242" s="20"/>
      <c r="Z242" s="20"/>
    </row>
    <row r="243" ht="22.5" customHeight="1">
      <c r="A243" s="20"/>
      <c r="B243" s="208"/>
      <c r="C243" s="208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"/>
      <c r="P243" s="20"/>
      <c r="Q243" s="208"/>
      <c r="R243" s="208"/>
      <c r="S243" s="20"/>
      <c r="T243" s="20"/>
      <c r="U243" s="20"/>
      <c r="V243" s="212"/>
      <c r="W243" s="20"/>
      <c r="X243" s="20"/>
      <c r="Y243" s="20"/>
      <c r="Z243" s="20"/>
    </row>
    <row r="244" ht="22.5" customHeight="1">
      <c r="A244" s="20"/>
      <c r="B244" s="208"/>
      <c r="C244" s="208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208"/>
      <c r="O244" s="20"/>
      <c r="P244" s="20"/>
      <c r="Q244" s="208"/>
      <c r="R244" s="208"/>
      <c r="S244" s="20"/>
      <c r="T244" s="20"/>
      <c r="U244" s="20"/>
      <c r="V244" s="212"/>
      <c r="W244" s="20"/>
      <c r="X244" s="20"/>
      <c r="Y244" s="20"/>
      <c r="Z244" s="20"/>
    </row>
    <row r="245" ht="22.5" customHeight="1">
      <c r="A245" s="20"/>
      <c r="B245" s="208"/>
      <c r="C245" s="208"/>
      <c r="D245" s="208"/>
      <c r="E245" s="208"/>
      <c r="F245" s="208"/>
      <c r="G245" s="208"/>
      <c r="H245" s="208"/>
      <c r="I245" s="208"/>
      <c r="J245" s="208"/>
      <c r="K245" s="208"/>
      <c r="L245" s="208"/>
      <c r="M245" s="208"/>
      <c r="N245" s="208"/>
      <c r="O245" s="20"/>
      <c r="P245" s="20"/>
      <c r="Q245" s="208"/>
      <c r="R245" s="208"/>
      <c r="S245" s="20"/>
      <c r="T245" s="20"/>
      <c r="U245" s="20"/>
      <c r="V245" s="212"/>
      <c r="W245" s="20"/>
      <c r="X245" s="20"/>
      <c r="Y245" s="20"/>
      <c r="Z245" s="20"/>
    </row>
    <row r="246" ht="22.5" customHeight="1">
      <c r="A246" s="20"/>
      <c r="B246" s="208"/>
      <c r="C246" s="208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208"/>
      <c r="O246" s="20"/>
      <c r="P246" s="20"/>
      <c r="Q246" s="208"/>
      <c r="R246" s="208"/>
      <c r="S246" s="20"/>
      <c r="T246" s="20"/>
      <c r="U246" s="20"/>
      <c r="V246" s="212"/>
      <c r="W246" s="20"/>
      <c r="X246" s="20"/>
      <c r="Y246" s="20"/>
      <c r="Z246" s="20"/>
    </row>
    <row r="247" ht="22.5" customHeight="1">
      <c r="A247" s="20"/>
      <c r="B247" s="208"/>
      <c r="C247" s="208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"/>
      <c r="P247" s="20"/>
      <c r="Q247" s="208"/>
      <c r="R247" s="208"/>
      <c r="S247" s="20"/>
      <c r="T247" s="20"/>
      <c r="U247" s="20"/>
      <c r="V247" s="212"/>
      <c r="W247" s="20"/>
      <c r="X247" s="20"/>
      <c r="Y247" s="20"/>
      <c r="Z247" s="20"/>
    </row>
    <row r="248" ht="22.5" customHeight="1">
      <c r="A248" s="20"/>
      <c r="B248" s="208"/>
      <c r="C248" s="208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"/>
      <c r="P248" s="20"/>
      <c r="Q248" s="208"/>
      <c r="R248" s="208"/>
      <c r="S248" s="20"/>
      <c r="T248" s="20"/>
      <c r="U248" s="20"/>
      <c r="V248" s="212"/>
      <c r="W248" s="20"/>
      <c r="X248" s="20"/>
      <c r="Y248" s="20"/>
      <c r="Z248" s="20"/>
    </row>
    <row r="249" ht="22.5" customHeight="1">
      <c r="A249" s="20"/>
      <c r="B249" s="208"/>
      <c r="C249" s="208"/>
      <c r="D249" s="208"/>
      <c r="E249" s="208"/>
      <c r="F249" s="208"/>
      <c r="G249" s="208"/>
      <c r="H249" s="208"/>
      <c r="I249" s="208"/>
      <c r="J249" s="208"/>
      <c r="K249" s="208"/>
      <c r="L249" s="208"/>
      <c r="M249" s="208"/>
      <c r="N249" s="208"/>
      <c r="O249" s="20"/>
      <c r="P249" s="20"/>
      <c r="Q249" s="208"/>
      <c r="R249" s="208"/>
      <c r="S249" s="20"/>
      <c r="T249" s="20"/>
      <c r="U249" s="20"/>
      <c r="V249" s="212"/>
      <c r="W249" s="20"/>
      <c r="X249" s="20"/>
      <c r="Y249" s="20"/>
      <c r="Z249" s="20"/>
    </row>
    <row r="250" ht="22.5" customHeight="1">
      <c r="A250" s="20"/>
      <c r="B250" s="208"/>
      <c r="C250" s="208"/>
      <c r="D250" s="208"/>
      <c r="E250" s="208"/>
      <c r="F250" s="208"/>
      <c r="G250" s="208"/>
      <c r="H250" s="208"/>
      <c r="I250" s="208"/>
      <c r="J250" s="208"/>
      <c r="K250" s="208"/>
      <c r="L250" s="208"/>
      <c r="M250" s="208"/>
      <c r="N250" s="208"/>
      <c r="O250" s="20"/>
      <c r="P250" s="20"/>
      <c r="Q250" s="208"/>
      <c r="R250" s="208"/>
      <c r="S250" s="20"/>
      <c r="T250" s="20"/>
      <c r="U250" s="20"/>
      <c r="V250" s="212"/>
      <c r="W250" s="20"/>
      <c r="X250" s="20"/>
      <c r="Y250" s="20"/>
      <c r="Z250" s="20"/>
    </row>
    <row r="251" ht="22.5" customHeight="1">
      <c r="A251" s="20"/>
      <c r="B251" s="208"/>
      <c r="C251" s="208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"/>
      <c r="P251" s="20"/>
      <c r="Q251" s="208"/>
      <c r="R251" s="208"/>
      <c r="S251" s="20"/>
      <c r="T251" s="20"/>
      <c r="U251" s="20"/>
      <c r="V251" s="212"/>
      <c r="W251" s="20"/>
      <c r="X251" s="20"/>
      <c r="Y251" s="20"/>
      <c r="Z251" s="20"/>
    </row>
    <row r="252" ht="22.5" customHeight="1">
      <c r="A252" s="20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"/>
      <c r="P252" s="20"/>
      <c r="Q252" s="208"/>
      <c r="R252" s="208"/>
      <c r="S252" s="20"/>
      <c r="T252" s="20"/>
      <c r="U252" s="20"/>
      <c r="V252" s="212"/>
      <c r="W252" s="20"/>
      <c r="X252" s="20"/>
      <c r="Y252" s="20"/>
      <c r="Z252" s="20"/>
    </row>
    <row r="253" ht="22.5" customHeight="1">
      <c r="A253" s="20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8"/>
      <c r="O253" s="20"/>
      <c r="P253" s="20"/>
      <c r="Q253" s="208"/>
      <c r="R253" s="208"/>
      <c r="S253" s="20"/>
      <c r="T253" s="20"/>
      <c r="U253" s="20"/>
      <c r="V253" s="212"/>
      <c r="W253" s="20"/>
      <c r="X253" s="20"/>
      <c r="Y253" s="20"/>
      <c r="Z253" s="20"/>
    </row>
    <row r="254" ht="22.5" customHeight="1">
      <c r="A254" s="20"/>
      <c r="B254" s="208"/>
      <c r="C254" s="208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"/>
      <c r="P254" s="20"/>
      <c r="Q254" s="208"/>
      <c r="R254" s="208"/>
      <c r="S254" s="20"/>
      <c r="T254" s="20"/>
      <c r="U254" s="20"/>
      <c r="V254" s="212"/>
      <c r="W254" s="20"/>
      <c r="X254" s="20"/>
      <c r="Y254" s="20"/>
      <c r="Z254" s="20"/>
    </row>
    <row r="255" ht="22.5" customHeight="1">
      <c r="A255" s="20"/>
      <c r="B255" s="208"/>
      <c r="C255" s="208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"/>
      <c r="P255" s="20"/>
      <c r="Q255" s="208"/>
      <c r="R255" s="208"/>
      <c r="S255" s="20"/>
      <c r="T255" s="20"/>
      <c r="U255" s="20"/>
      <c r="V255" s="212"/>
      <c r="W255" s="20"/>
      <c r="X255" s="20"/>
      <c r="Y255" s="20"/>
      <c r="Z255" s="20"/>
    </row>
    <row r="256" ht="22.5" customHeight="1">
      <c r="A256" s="20"/>
      <c r="B256" s="208"/>
      <c r="C256" s="208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8"/>
      <c r="O256" s="20"/>
      <c r="P256" s="20"/>
      <c r="Q256" s="208"/>
      <c r="R256" s="208"/>
      <c r="S256" s="20"/>
      <c r="T256" s="20"/>
      <c r="U256" s="20"/>
      <c r="V256" s="212"/>
      <c r="W256" s="20"/>
      <c r="X256" s="20"/>
      <c r="Y256" s="20"/>
      <c r="Z256" s="20"/>
    </row>
    <row r="257" ht="22.5" customHeight="1">
      <c r="A257" s="20"/>
      <c r="B257" s="208"/>
      <c r="C257" s="208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"/>
      <c r="P257" s="20"/>
      <c r="Q257" s="208"/>
      <c r="R257" s="208"/>
      <c r="S257" s="20"/>
      <c r="T257" s="20"/>
      <c r="U257" s="20"/>
      <c r="V257" s="212"/>
      <c r="W257" s="20"/>
      <c r="X257" s="20"/>
      <c r="Y257" s="20"/>
      <c r="Z257" s="20"/>
    </row>
    <row r="258" ht="22.5" customHeight="1">
      <c r="A258" s="20"/>
      <c r="B258" s="208"/>
      <c r="C258" s="208"/>
      <c r="D258" s="208"/>
      <c r="E258" s="208"/>
      <c r="F258" s="208"/>
      <c r="G258" s="208"/>
      <c r="H258" s="208"/>
      <c r="I258" s="208"/>
      <c r="J258" s="208"/>
      <c r="K258" s="208"/>
      <c r="L258" s="208"/>
      <c r="M258" s="208"/>
      <c r="N258" s="208"/>
      <c r="O258" s="20"/>
      <c r="P258" s="20"/>
      <c r="Q258" s="208"/>
      <c r="R258" s="208"/>
      <c r="S258" s="20"/>
      <c r="T258" s="20"/>
      <c r="U258" s="20"/>
      <c r="V258" s="212"/>
      <c r="W258" s="20"/>
      <c r="X258" s="20"/>
      <c r="Y258" s="20"/>
      <c r="Z258" s="20"/>
    </row>
    <row r="259" ht="22.5" customHeight="1">
      <c r="A259" s="20"/>
      <c r="B259" s="208"/>
      <c r="C259" s="208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"/>
      <c r="P259" s="20"/>
      <c r="Q259" s="208"/>
      <c r="R259" s="208"/>
      <c r="S259" s="20"/>
      <c r="T259" s="20"/>
      <c r="U259" s="20"/>
      <c r="V259" s="212"/>
      <c r="W259" s="20"/>
      <c r="X259" s="20"/>
      <c r="Y259" s="20"/>
      <c r="Z259" s="20"/>
    </row>
    <row r="260" ht="22.5" customHeight="1">
      <c r="A260" s="20"/>
      <c r="B260" s="208"/>
      <c r="C260" s="208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"/>
      <c r="P260" s="20"/>
      <c r="Q260" s="208"/>
      <c r="R260" s="208"/>
      <c r="S260" s="20"/>
      <c r="T260" s="20"/>
      <c r="U260" s="20"/>
      <c r="V260" s="212"/>
      <c r="W260" s="20"/>
      <c r="X260" s="20"/>
      <c r="Y260" s="20"/>
      <c r="Z260" s="20"/>
    </row>
    <row r="261" ht="22.5" customHeight="1">
      <c r="A261" s="20"/>
      <c r="B261" s="208"/>
      <c r="C261" s="208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"/>
      <c r="P261" s="20"/>
      <c r="Q261" s="208"/>
      <c r="R261" s="208"/>
      <c r="S261" s="20"/>
      <c r="T261" s="20"/>
      <c r="U261" s="20"/>
      <c r="V261" s="212"/>
      <c r="W261" s="20"/>
      <c r="X261" s="20"/>
      <c r="Y261" s="20"/>
      <c r="Z261" s="20"/>
    </row>
    <row r="262" ht="22.5" customHeight="1">
      <c r="A262" s="20"/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"/>
      <c r="P262" s="20"/>
      <c r="Q262" s="208"/>
      <c r="R262" s="208"/>
      <c r="S262" s="20"/>
      <c r="T262" s="20"/>
      <c r="U262" s="20"/>
      <c r="V262" s="212"/>
      <c r="W262" s="20"/>
      <c r="X262" s="20"/>
      <c r="Y262" s="20"/>
      <c r="Z262" s="20"/>
    </row>
    <row r="263" ht="22.5" customHeight="1">
      <c r="A263" s="20"/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"/>
      <c r="P263" s="20"/>
      <c r="Q263" s="208"/>
      <c r="R263" s="208"/>
      <c r="S263" s="20"/>
      <c r="T263" s="20"/>
      <c r="U263" s="20"/>
      <c r="V263" s="212"/>
      <c r="W263" s="20"/>
      <c r="X263" s="20"/>
      <c r="Y263" s="20"/>
      <c r="Z263" s="20"/>
    </row>
    <row r="264" ht="22.5" customHeight="1">
      <c r="A264" s="20"/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"/>
      <c r="P264" s="20"/>
      <c r="Q264" s="208"/>
      <c r="R264" s="208"/>
      <c r="S264" s="20"/>
      <c r="T264" s="20"/>
      <c r="U264" s="20"/>
      <c r="V264" s="212"/>
      <c r="W264" s="20"/>
      <c r="X264" s="20"/>
      <c r="Y264" s="20"/>
      <c r="Z264" s="20"/>
    </row>
    <row r="265" ht="22.5" customHeight="1">
      <c r="A265" s="20"/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"/>
      <c r="P265" s="20"/>
      <c r="Q265" s="208"/>
      <c r="R265" s="208"/>
      <c r="S265" s="20"/>
      <c r="T265" s="20"/>
      <c r="U265" s="20"/>
      <c r="V265" s="212"/>
      <c r="W265" s="20"/>
      <c r="X265" s="20"/>
      <c r="Y265" s="20"/>
      <c r="Z265" s="20"/>
    </row>
    <row r="266" ht="22.5" customHeight="1">
      <c r="A266" s="20"/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"/>
      <c r="P266" s="20"/>
      <c r="Q266" s="208"/>
      <c r="R266" s="208"/>
      <c r="S266" s="20"/>
      <c r="T266" s="20"/>
      <c r="U266" s="20"/>
      <c r="V266" s="212"/>
      <c r="W266" s="20"/>
      <c r="X266" s="20"/>
      <c r="Y266" s="20"/>
      <c r="Z266" s="20"/>
    </row>
    <row r="267" ht="22.5" customHeight="1">
      <c r="A267" s="20"/>
      <c r="B267" s="208"/>
      <c r="C267" s="208"/>
      <c r="D267" s="208"/>
      <c r="E267" s="208"/>
      <c r="F267" s="208"/>
      <c r="G267" s="208"/>
      <c r="H267" s="208"/>
      <c r="I267" s="208"/>
      <c r="J267" s="208"/>
      <c r="K267" s="208"/>
      <c r="L267" s="208"/>
      <c r="M267" s="208"/>
      <c r="N267" s="208"/>
      <c r="O267" s="20"/>
      <c r="P267" s="20"/>
      <c r="Q267" s="208"/>
      <c r="R267" s="208"/>
      <c r="S267" s="20"/>
      <c r="T267" s="20"/>
      <c r="U267" s="20"/>
      <c r="V267" s="212"/>
      <c r="W267" s="20"/>
      <c r="X267" s="20"/>
      <c r="Y267" s="20"/>
      <c r="Z267" s="20"/>
    </row>
    <row r="268" ht="22.5" customHeight="1">
      <c r="A268" s="20"/>
      <c r="B268" s="208"/>
      <c r="C268" s="208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"/>
      <c r="P268" s="20"/>
      <c r="Q268" s="208"/>
      <c r="R268" s="208"/>
      <c r="S268" s="20"/>
      <c r="T268" s="20"/>
      <c r="U268" s="20"/>
      <c r="V268" s="212"/>
      <c r="W268" s="20"/>
      <c r="X268" s="20"/>
      <c r="Y268" s="20"/>
      <c r="Z268" s="20"/>
    </row>
    <row r="269" ht="22.5" customHeight="1">
      <c r="A269" s="20"/>
      <c r="B269" s="208"/>
      <c r="C269" s="208"/>
      <c r="D269" s="208"/>
      <c r="E269" s="208"/>
      <c r="F269" s="208"/>
      <c r="G269" s="208"/>
      <c r="H269" s="208"/>
      <c r="I269" s="208"/>
      <c r="J269" s="208"/>
      <c r="K269" s="208"/>
      <c r="L269" s="208"/>
      <c r="M269" s="208"/>
      <c r="N269" s="208"/>
      <c r="O269" s="20"/>
      <c r="P269" s="20"/>
      <c r="Q269" s="208"/>
      <c r="R269" s="208"/>
      <c r="S269" s="20"/>
      <c r="T269" s="20"/>
      <c r="U269" s="20"/>
      <c r="V269" s="212"/>
      <c r="W269" s="20"/>
      <c r="X269" s="20"/>
      <c r="Y269" s="20"/>
      <c r="Z269" s="20"/>
    </row>
    <row r="270" ht="22.5" customHeight="1">
      <c r="A270" s="20"/>
      <c r="B270" s="208"/>
      <c r="C270" s="208"/>
      <c r="D270" s="208"/>
      <c r="E270" s="208"/>
      <c r="F270" s="208"/>
      <c r="G270" s="208"/>
      <c r="H270" s="208"/>
      <c r="I270" s="208"/>
      <c r="J270" s="208"/>
      <c r="K270" s="208"/>
      <c r="L270" s="208"/>
      <c r="M270" s="208"/>
      <c r="N270" s="208"/>
      <c r="O270" s="20"/>
      <c r="P270" s="20"/>
      <c r="Q270" s="208"/>
      <c r="R270" s="208"/>
      <c r="S270" s="20"/>
      <c r="T270" s="20"/>
      <c r="U270" s="20"/>
      <c r="V270" s="212"/>
      <c r="W270" s="20"/>
      <c r="X270" s="20"/>
      <c r="Y270" s="20"/>
      <c r="Z270" s="20"/>
    </row>
    <row r="271" ht="22.5" customHeight="1">
      <c r="A271" s="20"/>
      <c r="B271" s="208"/>
      <c r="C271" s="208"/>
      <c r="D271" s="208"/>
      <c r="E271" s="208"/>
      <c r="F271" s="208"/>
      <c r="G271" s="208"/>
      <c r="H271" s="208"/>
      <c r="I271" s="208"/>
      <c r="J271" s="208"/>
      <c r="K271" s="208"/>
      <c r="L271" s="208"/>
      <c r="M271" s="208"/>
      <c r="N271" s="208"/>
      <c r="O271" s="20"/>
      <c r="P271" s="20"/>
      <c r="Q271" s="208"/>
      <c r="R271" s="208"/>
      <c r="S271" s="20"/>
      <c r="T271" s="20"/>
      <c r="U271" s="20"/>
      <c r="V271" s="212"/>
      <c r="W271" s="20"/>
      <c r="X271" s="20"/>
      <c r="Y271" s="20"/>
      <c r="Z271" s="20"/>
    </row>
    <row r="272" ht="22.5" customHeight="1">
      <c r="A272" s="20"/>
      <c r="B272" s="208"/>
      <c r="C272" s="208"/>
      <c r="D272" s="208"/>
      <c r="E272" s="208"/>
      <c r="F272" s="208"/>
      <c r="G272" s="208"/>
      <c r="H272" s="208"/>
      <c r="I272" s="208"/>
      <c r="J272" s="208"/>
      <c r="K272" s="208"/>
      <c r="L272" s="208"/>
      <c r="M272" s="208"/>
      <c r="N272" s="208"/>
      <c r="O272" s="20"/>
      <c r="P272" s="20"/>
      <c r="Q272" s="208"/>
      <c r="R272" s="208"/>
      <c r="S272" s="20"/>
      <c r="T272" s="20"/>
      <c r="U272" s="20"/>
      <c r="V272" s="212"/>
      <c r="W272" s="20"/>
      <c r="X272" s="20"/>
      <c r="Y272" s="20"/>
      <c r="Z272" s="20"/>
    </row>
    <row r="273" ht="22.5" customHeight="1">
      <c r="A273" s="20"/>
      <c r="B273" s="208"/>
      <c r="C273" s="208"/>
      <c r="D273" s="208"/>
      <c r="E273" s="208"/>
      <c r="F273" s="208"/>
      <c r="G273" s="208"/>
      <c r="H273" s="208"/>
      <c r="I273" s="208"/>
      <c r="J273" s="208"/>
      <c r="K273" s="208"/>
      <c r="L273" s="208"/>
      <c r="M273" s="208"/>
      <c r="N273" s="208"/>
      <c r="O273" s="20"/>
      <c r="P273" s="20"/>
      <c r="Q273" s="208"/>
      <c r="R273" s="208"/>
      <c r="S273" s="20"/>
      <c r="T273" s="20"/>
      <c r="U273" s="20"/>
      <c r="V273" s="212"/>
      <c r="W273" s="20"/>
      <c r="X273" s="20"/>
      <c r="Y273" s="20"/>
      <c r="Z273" s="20"/>
    </row>
    <row r="274" ht="22.5" customHeight="1">
      <c r="A274" s="20"/>
      <c r="B274" s="208"/>
      <c r="C274" s="208"/>
      <c r="D274" s="208"/>
      <c r="E274" s="208"/>
      <c r="F274" s="208"/>
      <c r="G274" s="208"/>
      <c r="H274" s="208"/>
      <c r="I274" s="208"/>
      <c r="J274" s="208"/>
      <c r="K274" s="208"/>
      <c r="L274" s="208"/>
      <c r="M274" s="208"/>
      <c r="N274" s="208"/>
      <c r="O274" s="20"/>
      <c r="P274" s="20"/>
      <c r="Q274" s="208"/>
      <c r="R274" s="208"/>
      <c r="S274" s="20"/>
      <c r="T274" s="20"/>
      <c r="U274" s="20"/>
      <c r="V274" s="212"/>
      <c r="W274" s="20"/>
      <c r="X274" s="20"/>
      <c r="Y274" s="20"/>
      <c r="Z274" s="20"/>
    </row>
    <row r="275" ht="22.5" customHeight="1">
      <c r="A275" s="20"/>
      <c r="B275" s="208"/>
      <c r="C275" s="208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"/>
      <c r="P275" s="20"/>
      <c r="Q275" s="208"/>
      <c r="R275" s="208"/>
      <c r="S275" s="20"/>
      <c r="T275" s="20"/>
      <c r="U275" s="20"/>
      <c r="V275" s="212"/>
      <c r="W275" s="20"/>
      <c r="X275" s="20"/>
      <c r="Y275" s="20"/>
      <c r="Z275" s="20"/>
    </row>
    <row r="276" ht="22.5" customHeight="1">
      <c r="A276" s="20"/>
      <c r="B276" s="208"/>
      <c r="C276" s="208"/>
      <c r="D276" s="208"/>
      <c r="E276" s="208"/>
      <c r="F276" s="208"/>
      <c r="G276" s="208"/>
      <c r="H276" s="208"/>
      <c r="I276" s="208"/>
      <c r="J276" s="208"/>
      <c r="K276" s="208"/>
      <c r="L276" s="208"/>
      <c r="M276" s="208"/>
      <c r="N276" s="208"/>
      <c r="O276" s="20"/>
      <c r="P276" s="20"/>
      <c r="Q276" s="208"/>
      <c r="R276" s="208"/>
      <c r="S276" s="20"/>
      <c r="T276" s="20"/>
      <c r="U276" s="20"/>
      <c r="V276" s="212"/>
      <c r="W276" s="20"/>
      <c r="X276" s="20"/>
      <c r="Y276" s="20"/>
      <c r="Z276" s="20"/>
    </row>
    <row r="277" ht="22.5" customHeight="1">
      <c r="A277" s="20"/>
      <c r="B277" s="208"/>
      <c r="C277" s="208"/>
      <c r="D277" s="208"/>
      <c r="E277" s="208"/>
      <c r="F277" s="208"/>
      <c r="G277" s="208"/>
      <c r="H277" s="208"/>
      <c r="I277" s="208"/>
      <c r="J277" s="208"/>
      <c r="K277" s="208"/>
      <c r="L277" s="208"/>
      <c r="M277" s="208"/>
      <c r="N277" s="208"/>
      <c r="O277" s="20"/>
      <c r="P277" s="20"/>
      <c r="Q277" s="208"/>
      <c r="R277" s="208"/>
      <c r="S277" s="20"/>
      <c r="T277" s="20"/>
      <c r="U277" s="20"/>
      <c r="V277" s="212"/>
      <c r="W277" s="20"/>
      <c r="X277" s="20"/>
      <c r="Y277" s="20"/>
      <c r="Z277" s="20"/>
    </row>
    <row r="278" ht="22.5" customHeight="1">
      <c r="A278" s="20"/>
      <c r="B278" s="208"/>
      <c r="C278" s="208"/>
      <c r="D278" s="208"/>
      <c r="E278" s="208"/>
      <c r="F278" s="208"/>
      <c r="G278" s="208"/>
      <c r="H278" s="208"/>
      <c r="I278" s="208"/>
      <c r="J278" s="208"/>
      <c r="K278" s="208"/>
      <c r="L278" s="208"/>
      <c r="M278" s="208"/>
      <c r="N278" s="208"/>
      <c r="O278" s="20"/>
      <c r="P278" s="20"/>
      <c r="Q278" s="208"/>
      <c r="R278" s="208"/>
      <c r="S278" s="20"/>
      <c r="T278" s="20"/>
      <c r="U278" s="20"/>
      <c r="V278" s="212"/>
      <c r="W278" s="20"/>
      <c r="X278" s="20"/>
      <c r="Y278" s="20"/>
      <c r="Z278" s="20"/>
    </row>
    <row r="279" ht="22.5" customHeight="1">
      <c r="A279" s="20"/>
      <c r="B279" s="208"/>
      <c r="C279" s="208"/>
      <c r="D279" s="208"/>
      <c r="E279" s="208"/>
      <c r="F279" s="208"/>
      <c r="G279" s="208"/>
      <c r="H279" s="208"/>
      <c r="I279" s="208"/>
      <c r="J279" s="208"/>
      <c r="K279" s="208"/>
      <c r="L279" s="208"/>
      <c r="M279" s="208"/>
      <c r="N279" s="208"/>
      <c r="O279" s="20"/>
      <c r="P279" s="20"/>
      <c r="Q279" s="208"/>
      <c r="R279" s="208"/>
      <c r="S279" s="20"/>
      <c r="T279" s="20"/>
      <c r="U279" s="20"/>
      <c r="V279" s="212"/>
      <c r="W279" s="20"/>
      <c r="X279" s="20"/>
      <c r="Y279" s="20"/>
      <c r="Z279" s="20"/>
    </row>
    <row r="280" ht="22.5" customHeight="1">
      <c r="A280" s="20"/>
      <c r="B280" s="208"/>
      <c r="C280" s="208"/>
      <c r="D280" s="208"/>
      <c r="E280" s="208"/>
      <c r="F280" s="208"/>
      <c r="G280" s="208"/>
      <c r="H280" s="208"/>
      <c r="I280" s="208"/>
      <c r="J280" s="208"/>
      <c r="K280" s="208"/>
      <c r="L280" s="208"/>
      <c r="M280" s="208"/>
      <c r="N280" s="208"/>
      <c r="O280" s="20"/>
      <c r="P280" s="20"/>
      <c r="Q280" s="208"/>
      <c r="R280" s="208"/>
      <c r="S280" s="20"/>
      <c r="T280" s="20"/>
      <c r="U280" s="20"/>
      <c r="V280" s="212"/>
      <c r="W280" s="20"/>
      <c r="X280" s="20"/>
      <c r="Y280" s="20"/>
      <c r="Z280" s="20"/>
    </row>
    <row r="281" ht="22.5" customHeight="1">
      <c r="A281" s="20"/>
      <c r="B281" s="208"/>
      <c r="C281" s="208"/>
      <c r="D281" s="208"/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"/>
      <c r="P281" s="20"/>
      <c r="Q281" s="208"/>
      <c r="R281" s="208"/>
      <c r="S281" s="20"/>
      <c r="T281" s="20"/>
      <c r="U281" s="20"/>
      <c r="V281" s="212"/>
      <c r="W281" s="20"/>
      <c r="X281" s="20"/>
      <c r="Y281" s="20"/>
      <c r="Z281" s="20"/>
    </row>
    <row r="282" ht="22.5" customHeight="1">
      <c r="A282" s="20"/>
      <c r="B282" s="208"/>
      <c r="C282" s="208"/>
      <c r="D282" s="208"/>
      <c r="E282" s="208"/>
      <c r="F282" s="208"/>
      <c r="G282" s="208"/>
      <c r="H282" s="208"/>
      <c r="I282" s="208"/>
      <c r="J282" s="208"/>
      <c r="K282" s="208"/>
      <c r="L282" s="208"/>
      <c r="M282" s="208"/>
      <c r="N282" s="208"/>
      <c r="O282" s="20"/>
      <c r="P282" s="20"/>
      <c r="Q282" s="208"/>
      <c r="R282" s="208"/>
      <c r="S282" s="20"/>
      <c r="T282" s="20"/>
      <c r="U282" s="20"/>
      <c r="V282" s="212"/>
      <c r="W282" s="20"/>
      <c r="X282" s="20"/>
      <c r="Y282" s="20"/>
      <c r="Z282" s="20"/>
    </row>
    <row r="283" ht="22.5" customHeight="1">
      <c r="A283" s="20"/>
      <c r="B283" s="208"/>
      <c r="C283" s="208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"/>
      <c r="P283" s="20"/>
      <c r="Q283" s="208"/>
      <c r="R283" s="208"/>
      <c r="S283" s="20"/>
      <c r="T283" s="20"/>
      <c r="U283" s="20"/>
      <c r="V283" s="212"/>
      <c r="W283" s="20"/>
      <c r="X283" s="20"/>
      <c r="Y283" s="20"/>
      <c r="Z283" s="20"/>
    </row>
    <row r="284" ht="22.5" customHeight="1">
      <c r="A284" s="20"/>
      <c r="B284" s="208"/>
      <c r="C284" s="208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"/>
      <c r="P284" s="20"/>
      <c r="Q284" s="208"/>
      <c r="R284" s="208"/>
      <c r="S284" s="20"/>
      <c r="T284" s="20"/>
      <c r="U284" s="20"/>
      <c r="V284" s="212"/>
      <c r="W284" s="20"/>
      <c r="X284" s="20"/>
      <c r="Y284" s="20"/>
      <c r="Z284" s="20"/>
    </row>
    <row r="285" ht="22.5" customHeight="1">
      <c r="A285" s="20"/>
      <c r="B285" s="208"/>
      <c r="C285" s="208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8"/>
      <c r="O285" s="20"/>
      <c r="P285" s="20"/>
      <c r="Q285" s="208"/>
      <c r="R285" s="208"/>
      <c r="S285" s="20"/>
      <c r="T285" s="20"/>
      <c r="U285" s="20"/>
      <c r="V285" s="212"/>
      <c r="W285" s="20"/>
      <c r="X285" s="20"/>
      <c r="Y285" s="20"/>
      <c r="Z285" s="20"/>
    </row>
    <row r="286" ht="22.5" customHeight="1">
      <c r="A286" s="20"/>
      <c r="B286" s="208"/>
      <c r="C286" s="208"/>
      <c r="D286" s="208"/>
      <c r="E286" s="208"/>
      <c r="F286" s="208"/>
      <c r="G286" s="208"/>
      <c r="H286" s="208"/>
      <c r="I286" s="208"/>
      <c r="J286" s="208"/>
      <c r="K286" s="208"/>
      <c r="L286" s="208"/>
      <c r="M286" s="208"/>
      <c r="N286" s="208"/>
      <c r="O286" s="20"/>
      <c r="P286" s="20"/>
      <c r="Q286" s="208"/>
      <c r="R286" s="208"/>
      <c r="S286" s="20"/>
      <c r="T286" s="20"/>
      <c r="U286" s="20"/>
      <c r="V286" s="212"/>
      <c r="W286" s="20"/>
      <c r="X286" s="20"/>
      <c r="Y286" s="20"/>
      <c r="Z286" s="20"/>
    </row>
    <row r="287" ht="22.5" customHeight="1">
      <c r="A287" s="20"/>
      <c r="B287" s="208"/>
      <c r="C287" s="208"/>
      <c r="D287" s="208"/>
      <c r="E287" s="208"/>
      <c r="F287" s="208"/>
      <c r="G287" s="208"/>
      <c r="H287" s="208"/>
      <c r="I287" s="208"/>
      <c r="J287" s="208"/>
      <c r="K287" s="208"/>
      <c r="L287" s="208"/>
      <c r="M287" s="208"/>
      <c r="N287" s="208"/>
      <c r="O287" s="20"/>
      <c r="P287" s="20"/>
      <c r="Q287" s="208"/>
      <c r="R287" s="208"/>
      <c r="S287" s="20"/>
      <c r="T287" s="20"/>
      <c r="U287" s="20"/>
      <c r="V287" s="212"/>
      <c r="W287" s="20"/>
      <c r="X287" s="20"/>
      <c r="Y287" s="20"/>
      <c r="Z287" s="20"/>
    </row>
    <row r="288" ht="22.5" customHeight="1">
      <c r="A288" s="20"/>
      <c r="B288" s="208"/>
      <c r="C288" s="208"/>
      <c r="D288" s="208"/>
      <c r="E288" s="208"/>
      <c r="F288" s="208"/>
      <c r="G288" s="208"/>
      <c r="H288" s="208"/>
      <c r="I288" s="208"/>
      <c r="J288" s="208"/>
      <c r="K288" s="208"/>
      <c r="L288" s="208"/>
      <c r="M288" s="208"/>
      <c r="N288" s="208"/>
      <c r="O288" s="20"/>
      <c r="P288" s="20"/>
      <c r="Q288" s="208"/>
      <c r="R288" s="208"/>
      <c r="S288" s="20"/>
      <c r="T288" s="20"/>
      <c r="U288" s="20"/>
      <c r="V288" s="212"/>
      <c r="W288" s="20"/>
      <c r="X288" s="20"/>
      <c r="Y288" s="20"/>
      <c r="Z288" s="20"/>
    </row>
    <row r="289" ht="22.5" customHeight="1">
      <c r="A289" s="20"/>
      <c r="B289" s="208"/>
      <c r="C289" s="208"/>
      <c r="D289" s="208"/>
      <c r="E289" s="208"/>
      <c r="F289" s="208"/>
      <c r="G289" s="208"/>
      <c r="H289" s="208"/>
      <c r="I289" s="208"/>
      <c r="J289" s="208"/>
      <c r="K289" s="208"/>
      <c r="L289" s="208"/>
      <c r="M289" s="208"/>
      <c r="N289" s="208"/>
      <c r="O289" s="20"/>
      <c r="P289" s="20"/>
      <c r="Q289" s="208"/>
      <c r="R289" s="208"/>
      <c r="S289" s="20"/>
      <c r="T289" s="20"/>
      <c r="U289" s="20"/>
      <c r="V289" s="212"/>
      <c r="W289" s="20"/>
      <c r="X289" s="20"/>
      <c r="Y289" s="20"/>
      <c r="Z289" s="20"/>
    </row>
    <row r="290" ht="22.5" customHeight="1">
      <c r="A290" s="20"/>
      <c r="B290" s="208"/>
      <c r="C290" s="208"/>
      <c r="D290" s="208"/>
      <c r="E290" s="208"/>
      <c r="F290" s="208"/>
      <c r="G290" s="208"/>
      <c r="H290" s="208"/>
      <c r="I290" s="208"/>
      <c r="J290" s="208"/>
      <c r="K290" s="208"/>
      <c r="L290" s="208"/>
      <c r="M290" s="208"/>
      <c r="N290" s="208"/>
      <c r="O290" s="20"/>
      <c r="P290" s="20"/>
      <c r="Q290" s="208"/>
      <c r="R290" s="208"/>
      <c r="S290" s="20"/>
      <c r="T290" s="20"/>
      <c r="U290" s="20"/>
      <c r="V290" s="212"/>
      <c r="W290" s="20"/>
      <c r="X290" s="20"/>
      <c r="Y290" s="20"/>
      <c r="Z290" s="20"/>
    </row>
    <row r="291" ht="22.5" customHeight="1">
      <c r="A291" s="20"/>
      <c r="B291" s="208"/>
      <c r="C291" s="208"/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"/>
      <c r="P291" s="20"/>
      <c r="Q291" s="208"/>
      <c r="R291" s="208"/>
      <c r="S291" s="20"/>
      <c r="T291" s="20"/>
      <c r="U291" s="20"/>
      <c r="V291" s="212"/>
      <c r="W291" s="20"/>
      <c r="X291" s="20"/>
      <c r="Y291" s="20"/>
      <c r="Z291" s="20"/>
    </row>
    <row r="292" ht="22.5" customHeight="1">
      <c r="A292" s="20"/>
      <c r="B292" s="208"/>
      <c r="C292" s="208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"/>
      <c r="P292" s="20"/>
      <c r="Q292" s="208"/>
      <c r="R292" s="208"/>
      <c r="S292" s="20"/>
      <c r="T292" s="20"/>
      <c r="U292" s="20"/>
      <c r="V292" s="212"/>
      <c r="W292" s="20"/>
      <c r="X292" s="20"/>
      <c r="Y292" s="20"/>
      <c r="Z292" s="20"/>
    </row>
    <row r="293" ht="22.5" customHeight="1">
      <c r="A293" s="20"/>
      <c r="B293" s="208"/>
      <c r="C293" s="208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"/>
      <c r="P293" s="20"/>
      <c r="Q293" s="208"/>
      <c r="R293" s="208"/>
      <c r="S293" s="20"/>
      <c r="T293" s="20"/>
      <c r="U293" s="20"/>
      <c r="V293" s="212"/>
      <c r="W293" s="20"/>
      <c r="X293" s="20"/>
      <c r="Y293" s="20"/>
      <c r="Z293" s="20"/>
    </row>
    <row r="294" ht="22.5" customHeight="1">
      <c r="A294" s="20"/>
      <c r="B294" s="208"/>
      <c r="C294" s="208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"/>
      <c r="P294" s="20"/>
      <c r="Q294" s="208"/>
      <c r="R294" s="208"/>
      <c r="S294" s="20"/>
      <c r="T294" s="20"/>
      <c r="U294" s="20"/>
      <c r="V294" s="212"/>
      <c r="W294" s="20"/>
      <c r="X294" s="20"/>
      <c r="Y294" s="20"/>
      <c r="Z294" s="20"/>
    </row>
    <row r="295" ht="22.5" customHeight="1">
      <c r="A295" s="20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"/>
      <c r="P295" s="20"/>
      <c r="Q295" s="208"/>
      <c r="R295" s="208"/>
      <c r="S295" s="20"/>
      <c r="T295" s="20"/>
      <c r="U295" s="20"/>
      <c r="V295" s="212"/>
      <c r="W295" s="20"/>
      <c r="X295" s="20"/>
      <c r="Y295" s="20"/>
      <c r="Z295" s="20"/>
    </row>
    <row r="296" ht="22.5" customHeight="1">
      <c r="A296" s="20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"/>
      <c r="P296" s="20"/>
      <c r="Q296" s="208"/>
      <c r="R296" s="208"/>
      <c r="S296" s="20"/>
      <c r="T296" s="20"/>
      <c r="U296" s="20"/>
      <c r="V296" s="212"/>
      <c r="W296" s="20"/>
      <c r="X296" s="20"/>
      <c r="Y296" s="20"/>
      <c r="Z296" s="20"/>
    </row>
    <row r="297" ht="22.5" customHeight="1">
      <c r="A297" s="20"/>
      <c r="B297" s="208"/>
      <c r="C297" s="208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"/>
      <c r="P297" s="20"/>
      <c r="Q297" s="208"/>
      <c r="R297" s="208"/>
      <c r="S297" s="20"/>
      <c r="T297" s="20"/>
      <c r="U297" s="20"/>
      <c r="V297" s="212"/>
      <c r="W297" s="20"/>
      <c r="X297" s="20"/>
      <c r="Y297" s="20"/>
      <c r="Z297" s="20"/>
    </row>
    <row r="298" ht="22.5" customHeight="1">
      <c r="A298" s="20"/>
      <c r="B298" s="208"/>
      <c r="C298" s="208"/>
      <c r="D298" s="208"/>
      <c r="E298" s="208"/>
      <c r="F298" s="208"/>
      <c r="G298" s="208"/>
      <c r="H298" s="208"/>
      <c r="I298" s="208"/>
      <c r="J298" s="208"/>
      <c r="K298" s="208"/>
      <c r="L298" s="208"/>
      <c r="M298" s="208"/>
      <c r="N298" s="208"/>
      <c r="O298" s="20"/>
      <c r="P298" s="20"/>
      <c r="Q298" s="208"/>
      <c r="R298" s="208"/>
      <c r="S298" s="20"/>
      <c r="T298" s="20"/>
      <c r="U298" s="20"/>
      <c r="V298" s="212"/>
      <c r="W298" s="20"/>
      <c r="X298" s="20"/>
      <c r="Y298" s="20"/>
      <c r="Z298" s="20"/>
    </row>
    <row r="299" ht="22.5" customHeight="1">
      <c r="A299" s="20"/>
      <c r="B299" s="208"/>
      <c r="C299" s="208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8"/>
      <c r="O299" s="20"/>
      <c r="P299" s="20"/>
      <c r="Q299" s="208"/>
      <c r="R299" s="208"/>
      <c r="S299" s="20"/>
      <c r="T299" s="20"/>
      <c r="U299" s="20"/>
      <c r="V299" s="212"/>
      <c r="W299" s="20"/>
      <c r="X299" s="20"/>
      <c r="Y299" s="20"/>
      <c r="Z299" s="20"/>
    </row>
    <row r="300" ht="22.5" customHeight="1">
      <c r="A300" s="20"/>
      <c r="B300" s="208"/>
      <c r="C300" s="208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"/>
      <c r="P300" s="20"/>
      <c r="Q300" s="208"/>
      <c r="R300" s="208"/>
      <c r="S300" s="20"/>
      <c r="T300" s="20"/>
      <c r="U300" s="20"/>
      <c r="V300" s="212"/>
      <c r="W300" s="20"/>
      <c r="X300" s="20"/>
      <c r="Y300" s="20"/>
      <c r="Z300" s="20"/>
    </row>
    <row r="301" ht="22.5" customHeight="1">
      <c r="A301" s="20"/>
      <c r="B301" s="208"/>
      <c r="C301" s="208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"/>
      <c r="P301" s="20"/>
      <c r="Q301" s="208"/>
      <c r="R301" s="208"/>
      <c r="S301" s="20"/>
      <c r="T301" s="20"/>
      <c r="U301" s="20"/>
      <c r="V301" s="212"/>
      <c r="W301" s="20"/>
      <c r="X301" s="20"/>
      <c r="Y301" s="20"/>
      <c r="Z301" s="20"/>
    </row>
    <row r="302" ht="22.5" customHeight="1">
      <c r="A302" s="20"/>
      <c r="B302" s="208"/>
      <c r="C302" s="208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"/>
      <c r="P302" s="20"/>
      <c r="Q302" s="208"/>
      <c r="R302" s="208"/>
      <c r="S302" s="20"/>
      <c r="T302" s="20"/>
      <c r="U302" s="20"/>
      <c r="V302" s="212"/>
      <c r="W302" s="20"/>
      <c r="X302" s="20"/>
      <c r="Y302" s="20"/>
      <c r="Z302" s="20"/>
    </row>
    <row r="303" ht="22.5" customHeight="1">
      <c r="A303" s="20"/>
      <c r="B303" s="208"/>
      <c r="C303" s="208"/>
      <c r="D303" s="208"/>
      <c r="E303" s="208"/>
      <c r="F303" s="208"/>
      <c r="G303" s="208"/>
      <c r="H303" s="208"/>
      <c r="I303" s="208"/>
      <c r="J303" s="208"/>
      <c r="K303" s="208"/>
      <c r="L303" s="208"/>
      <c r="M303" s="208"/>
      <c r="N303" s="208"/>
      <c r="O303" s="20"/>
      <c r="P303" s="20"/>
      <c r="Q303" s="208"/>
      <c r="R303" s="208"/>
      <c r="S303" s="20"/>
      <c r="T303" s="20"/>
      <c r="U303" s="20"/>
      <c r="V303" s="212"/>
      <c r="W303" s="20"/>
      <c r="X303" s="20"/>
      <c r="Y303" s="20"/>
      <c r="Z303" s="20"/>
    </row>
    <row r="304" ht="22.5" customHeight="1">
      <c r="A304" s="20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8"/>
      <c r="M304" s="208"/>
      <c r="N304" s="208"/>
      <c r="O304" s="20"/>
      <c r="P304" s="20"/>
      <c r="Q304" s="208"/>
      <c r="R304" s="208"/>
      <c r="S304" s="20"/>
      <c r="T304" s="20"/>
      <c r="U304" s="20"/>
      <c r="V304" s="212"/>
      <c r="W304" s="20"/>
      <c r="X304" s="20"/>
      <c r="Y304" s="20"/>
      <c r="Z304" s="20"/>
    </row>
    <row r="305" ht="22.5" customHeight="1">
      <c r="A305" s="20"/>
      <c r="B305" s="208"/>
      <c r="C305" s="208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"/>
      <c r="P305" s="20"/>
      <c r="Q305" s="208"/>
      <c r="R305" s="208"/>
      <c r="S305" s="20"/>
      <c r="T305" s="20"/>
      <c r="U305" s="20"/>
      <c r="V305" s="212"/>
      <c r="W305" s="20"/>
      <c r="X305" s="20"/>
      <c r="Y305" s="20"/>
      <c r="Z305" s="20"/>
    </row>
    <row r="306" ht="22.5" customHeight="1">
      <c r="A306" s="20"/>
      <c r="B306" s="208"/>
      <c r="C306" s="208"/>
      <c r="D306" s="208"/>
      <c r="E306" s="208"/>
      <c r="F306" s="208"/>
      <c r="G306" s="208"/>
      <c r="H306" s="208"/>
      <c r="I306" s="208"/>
      <c r="J306" s="208"/>
      <c r="K306" s="208"/>
      <c r="L306" s="208"/>
      <c r="M306" s="208"/>
      <c r="N306" s="208"/>
      <c r="O306" s="20"/>
      <c r="P306" s="20"/>
      <c r="Q306" s="208"/>
      <c r="R306" s="208"/>
      <c r="S306" s="20"/>
      <c r="T306" s="20"/>
      <c r="U306" s="20"/>
      <c r="V306" s="212"/>
      <c r="W306" s="20"/>
      <c r="X306" s="20"/>
      <c r="Y306" s="20"/>
      <c r="Z306" s="20"/>
    </row>
    <row r="307" ht="22.5" customHeight="1">
      <c r="A307" s="20"/>
      <c r="B307" s="208"/>
      <c r="C307" s="208"/>
      <c r="D307" s="208"/>
      <c r="E307" s="208"/>
      <c r="F307" s="208"/>
      <c r="G307" s="208"/>
      <c r="H307" s="208"/>
      <c r="I307" s="208"/>
      <c r="J307" s="208"/>
      <c r="K307" s="208"/>
      <c r="L307" s="208"/>
      <c r="M307" s="208"/>
      <c r="N307" s="208"/>
      <c r="O307" s="20"/>
      <c r="P307" s="20"/>
      <c r="Q307" s="208"/>
      <c r="R307" s="208"/>
      <c r="S307" s="20"/>
      <c r="T307" s="20"/>
      <c r="U307" s="20"/>
      <c r="V307" s="212"/>
      <c r="W307" s="20"/>
      <c r="X307" s="20"/>
      <c r="Y307" s="20"/>
      <c r="Z307" s="20"/>
    </row>
    <row r="308" ht="22.5" customHeight="1">
      <c r="A308" s="20"/>
      <c r="B308" s="208"/>
      <c r="C308" s="208"/>
      <c r="D308" s="208"/>
      <c r="E308" s="208"/>
      <c r="F308" s="208"/>
      <c r="G308" s="208"/>
      <c r="H308" s="208"/>
      <c r="I308" s="208"/>
      <c r="J308" s="208"/>
      <c r="K308" s="208"/>
      <c r="L308" s="208"/>
      <c r="M308" s="208"/>
      <c r="N308" s="208"/>
      <c r="O308" s="20"/>
      <c r="P308" s="20"/>
      <c r="Q308" s="208"/>
      <c r="R308" s="208"/>
      <c r="S308" s="20"/>
      <c r="T308" s="20"/>
      <c r="U308" s="20"/>
      <c r="V308" s="212"/>
      <c r="W308" s="20"/>
      <c r="X308" s="20"/>
      <c r="Y308" s="20"/>
      <c r="Z308" s="20"/>
    </row>
    <row r="309" ht="22.5" customHeight="1">
      <c r="A309" s="20"/>
      <c r="B309" s="208"/>
      <c r="C309" s="208"/>
      <c r="D309" s="208"/>
      <c r="E309" s="208"/>
      <c r="F309" s="208"/>
      <c r="G309" s="208"/>
      <c r="H309" s="208"/>
      <c r="I309" s="208"/>
      <c r="J309" s="208"/>
      <c r="K309" s="208"/>
      <c r="L309" s="208"/>
      <c r="M309" s="208"/>
      <c r="N309" s="208"/>
      <c r="O309" s="20"/>
      <c r="P309" s="20"/>
      <c r="Q309" s="208"/>
      <c r="R309" s="208"/>
      <c r="S309" s="20"/>
      <c r="T309" s="20"/>
      <c r="U309" s="20"/>
      <c r="V309" s="212"/>
      <c r="W309" s="20"/>
      <c r="X309" s="20"/>
      <c r="Y309" s="20"/>
      <c r="Z309" s="20"/>
    </row>
    <row r="310" ht="22.5" customHeight="1">
      <c r="A310" s="20"/>
      <c r="B310" s="208"/>
      <c r="C310" s="208"/>
      <c r="D310" s="208"/>
      <c r="E310" s="208"/>
      <c r="F310" s="208"/>
      <c r="G310" s="208"/>
      <c r="H310" s="208"/>
      <c r="I310" s="208"/>
      <c r="J310" s="208"/>
      <c r="K310" s="208"/>
      <c r="L310" s="208"/>
      <c r="M310" s="208"/>
      <c r="N310" s="208"/>
      <c r="O310" s="20"/>
      <c r="P310" s="20"/>
      <c r="Q310" s="208"/>
      <c r="R310" s="208"/>
      <c r="S310" s="20"/>
      <c r="T310" s="20"/>
      <c r="U310" s="20"/>
      <c r="V310" s="212"/>
      <c r="W310" s="20"/>
      <c r="X310" s="20"/>
      <c r="Y310" s="20"/>
      <c r="Z310" s="20"/>
    </row>
    <row r="311" ht="22.5" customHeight="1">
      <c r="A311" s="20"/>
      <c r="B311" s="208"/>
      <c r="C311" s="208"/>
      <c r="D311" s="208"/>
      <c r="E311" s="208"/>
      <c r="F311" s="208"/>
      <c r="G311" s="208"/>
      <c r="H311" s="208"/>
      <c r="I311" s="208"/>
      <c r="J311" s="208"/>
      <c r="K311" s="208"/>
      <c r="L311" s="208"/>
      <c r="M311" s="208"/>
      <c r="N311" s="208"/>
      <c r="O311" s="20"/>
      <c r="P311" s="20"/>
      <c r="Q311" s="208"/>
      <c r="R311" s="208"/>
      <c r="S311" s="20"/>
      <c r="T311" s="20"/>
      <c r="U311" s="20"/>
      <c r="V311" s="212"/>
      <c r="W311" s="20"/>
      <c r="X311" s="20"/>
      <c r="Y311" s="20"/>
      <c r="Z311" s="20"/>
    </row>
    <row r="312" ht="22.5" customHeight="1">
      <c r="A312" s="20"/>
      <c r="B312" s="208"/>
      <c r="C312" s="208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"/>
      <c r="P312" s="20"/>
      <c r="Q312" s="208"/>
      <c r="R312" s="208"/>
      <c r="S312" s="20"/>
      <c r="T312" s="20"/>
      <c r="U312" s="20"/>
      <c r="V312" s="212"/>
      <c r="W312" s="20"/>
      <c r="X312" s="20"/>
      <c r="Y312" s="20"/>
      <c r="Z312" s="20"/>
    </row>
    <row r="313" ht="22.5" customHeight="1">
      <c r="A313" s="20"/>
      <c r="B313" s="208"/>
      <c r="C313" s="208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8"/>
      <c r="O313" s="20"/>
      <c r="P313" s="20"/>
      <c r="Q313" s="208"/>
      <c r="R313" s="208"/>
      <c r="S313" s="20"/>
      <c r="T313" s="20"/>
      <c r="U313" s="20"/>
      <c r="V313" s="212"/>
      <c r="W313" s="20"/>
      <c r="X313" s="20"/>
      <c r="Y313" s="20"/>
      <c r="Z313" s="20"/>
    </row>
    <row r="314" ht="22.5" customHeight="1">
      <c r="A314" s="20"/>
      <c r="B314" s="208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"/>
      <c r="P314" s="20"/>
      <c r="Q314" s="208"/>
      <c r="R314" s="208"/>
      <c r="S314" s="20"/>
      <c r="T314" s="20"/>
      <c r="U314" s="20"/>
      <c r="V314" s="212"/>
      <c r="W314" s="20"/>
      <c r="X314" s="20"/>
      <c r="Y314" s="20"/>
      <c r="Z314" s="20"/>
    </row>
    <row r="315" ht="22.5" customHeight="1">
      <c r="A315" s="20"/>
      <c r="B315" s="208"/>
      <c r="C315" s="208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"/>
      <c r="P315" s="20"/>
      <c r="Q315" s="208"/>
      <c r="R315" s="208"/>
      <c r="S315" s="20"/>
      <c r="T315" s="20"/>
      <c r="U315" s="20"/>
      <c r="V315" s="212"/>
      <c r="W315" s="20"/>
      <c r="X315" s="20"/>
      <c r="Y315" s="20"/>
      <c r="Z315" s="20"/>
    </row>
    <row r="316" ht="22.5" customHeight="1">
      <c r="A316" s="20"/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"/>
      <c r="P316" s="20"/>
      <c r="Q316" s="208"/>
      <c r="R316" s="208"/>
      <c r="S316" s="20"/>
      <c r="T316" s="20"/>
      <c r="U316" s="20"/>
      <c r="V316" s="212"/>
      <c r="W316" s="20"/>
      <c r="X316" s="20"/>
      <c r="Y316" s="20"/>
      <c r="Z316" s="20"/>
    </row>
    <row r="317" ht="22.5" customHeight="1">
      <c r="A317" s="20"/>
      <c r="B317" s="208"/>
      <c r="C317" s="208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"/>
      <c r="P317" s="20"/>
      <c r="Q317" s="208"/>
      <c r="R317" s="208"/>
      <c r="S317" s="20"/>
      <c r="T317" s="20"/>
      <c r="U317" s="20"/>
      <c r="V317" s="212"/>
      <c r="W317" s="20"/>
      <c r="X317" s="20"/>
      <c r="Y317" s="20"/>
      <c r="Z317" s="20"/>
    </row>
    <row r="318" ht="22.5" customHeight="1">
      <c r="A318" s="20"/>
      <c r="B318" s="208"/>
      <c r="C318" s="208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"/>
      <c r="P318" s="20"/>
      <c r="Q318" s="208"/>
      <c r="R318" s="208"/>
      <c r="S318" s="20"/>
      <c r="T318" s="20"/>
      <c r="U318" s="20"/>
      <c r="V318" s="212"/>
      <c r="W318" s="20"/>
      <c r="X318" s="20"/>
      <c r="Y318" s="20"/>
      <c r="Z318" s="20"/>
    </row>
    <row r="319" ht="22.5" customHeight="1">
      <c r="A319" s="20"/>
      <c r="B319" s="208"/>
      <c r="C319" s="208"/>
      <c r="D319" s="208"/>
      <c r="E319" s="208"/>
      <c r="F319" s="208"/>
      <c r="G319" s="208"/>
      <c r="H319" s="208"/>
      <c r="I319" s="208"/>
      <c r="J319" s="208"/>
      <c r="K319" s="208"/>
      <c r="L319" s="208"/>
      <c r="M319" s="208"/>
      <c r="N319" s="208"/>
      <c r="O319" s="20"/>
      <c r="P319" s="20"/>
      <c r="Q319" s="208"/>
      <c r="R319" s="208"/>
      <c r="S319" s="20"/>
      <c r="T319" s="20"/>
      <c r="U319" s="20"/>
      <c r="V319" s="212"/>
      <c r="W319" s="20"/>
      <c r="X319" s="20"/>
      <c r="Y319" s="20"/>
      <c r="Z319" s="20"/>
    </row>
    <row r="320" ht="22.5" customHeight="1">
      <c r="A320" s="20"/>
      <c r="B320" s="208"/>
      <c r="C320" s="208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"/>
      <c r="P320" s="20"/>
      <c r="Q320" s="208"/>
      <c r="R320" s="208"/>
      <c r="S320" s="20"/>
      <c r="T320" s="20"/>
      <c r="U320" s="20"/>
      <c r="V320" s="212"/>
      <c r="W320" s="20"/>
      <c r="X320" s="20"/>
      <c r="Y320" s="20"/>
      <c r="Z320" s="20"/>
    </row>
    <row r="321" ht="22.5" customHeight="1">
      <c r="A321" s="20"/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"/>
      <c r="P321" s="20"/>
      <c r="Q321" s="208"/>
      <c r="R321" s="208"/>
      <c r="S321" s="20"/>
      <c r="T321" s="20"/>
      <c r="U321" s="20"/>
      <c r="V321" s="212"/>
      <c r="W321" s="20"/>
      <c r="X321" s="20"/>
      <c r="Y321" s="20"/>
      <c r="Z321" s="20"/>
    </row>
    <row r="322" ht="22.5" customHeight="1">
      <c r="A322" s="20"/>
      <c r="B322" s="208"/>
      <c r="C322" s="208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"/>
      <c r="P322" s="20"/>
      <c r="Q322" s="208"/>
      <c r="R322" s="208"/>
      <c r="S322" s="20"/>
      <c r="T322" s="20"/>
      <c r="U322" s="20"/>
      <c r="V322" s="212"/>
      <c r="W322" s="20"/>
      <c r="X322" s="20"/>
      <c r="Y322" s="20"/>
      <c r="Z322" s="20"/>
    </row>
    <row r="323" ht="22.5" customHeight="1">
      <c r="A323" s="20"/>
      <c r="B323" s="208"/>
      <c r="C323" s="208"/>
      <c r="D323" s="208"/>
      <c r="E323" s="208"/>
      <c r="F323" s="208"/>
      <c r="G323" s="208"/>
      <c r="H323" s="208"/>
      <c r="I323" s="208"/>
      <c r="J323" s="208"/>
      <c r="K323" s="208"/>
      <c r="L323" s="208"/>
      <c r="M323" s="208"/>
      <c r="N323" s="208"/>
      <c r="O323" s="20"/>
      <c r="P323" s="20"/>
      <c r="Q323" s="208"/>
      <c r="R323" s="208"/>
      <c r="S323" s="20"/>
      <c r="T323" s="20"/>
      <c r="U323" s="20"/>
      <c r="V323" s="212"/>
      <c r="W323" s="20"/>
      <c r="X323" s="20"/>
      <c r="Y323" s="20"/>
      <c r="Z323" s="20"/>
    </row>
    <row r="324" ht="22.5" customHeight="1">
      <c r="A324" s="20"/>
      <c r="B324" s="208"/>
      <c r="C324" s="208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"/>
      <c r="P324" s="20"/>
      <c r="Q324" s="208"/>
      <c r="R324" s="208"/>
      <c r="S324" s="20"/>
      <c r="T324" s="20"/>
      <c r="U324" s="20"/>
      <c r="V324" s="212"/>
      <c r="W324" s="20"/>
      <c r="X324" s="20"/>
      <c r="Y324" s="20"/>
      <c r="Z324" s="20"/>
    </row>
    <row r="325" ht="22.5" customHeight="1">
      <c r="A325" s="20"/>
      <c r="B325" s="208"/>
      <c r="C325" s="208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"/>
      <c r="P325" s="20"/>
      <c r="Q325" s="208"/>
      <c r="R325" s="208"/>
      <c r="S325" s="20"/>
      <c r="T325" s="20"/>
      <c r="U325" s="20"/>
      <c r="V325" s="212"/>
      <c r="W325" s="20"/>
      <c r="X325" s="20"/>
      <c r="Y325" s="20"/>
      <c r="Z325" s="20"/>
    </row>
    <row r="326" ht="22.5" customHeight="1">
      <c r="A326" s="20"/>
      <c r="B326" s="208"/>
      <c r="C326" s="208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"/>
      <c r="P326" s="20"/>
      <c r="Q326" s="208"/>
      <c r="R326" s="208"/>
      <c r="S326" s="20"/>
      <c r="T326" s="20"/>
      <c r="U326" s="20"/>
      <c r="V326" s="212"/>
      <c r="W326" s="20"/>
      <c r="X326" s="20"/>
      <c r="Y326" s="20"/>
      <c r="Z326" s="20"/>
    </row>
    <row r="327" ht="22.5" customHeight="1">
      <c r="A327" s="20"/>
      <c r="B327" s="208"/>
      <c r="C327" s="208"/>
      <c r="D327" s="208"/>
      <c r="E327" s="208"/>
      <c r="F327" s="208"/>
      <c r="G327" s="208"/>
      <c r="H327" s="208"/>
      <c r="I327" s="208"/>
      <c r="J327" s="208"/>
      <c r="K327" s="208"/>
      <c r="L327" s="208"/>
      <c r="M327" s="208"/>
      <c r="N327" s="208"/>
      <c r="O327" s="20"/>
      <c r="P327" s="20"/>
      <c r="Q327" s="208"/>
      <c r="R327" s="208"/>
      <c r="S327" s="20"/>
      <c r="T327" s="20"/>
      <c r="U327" s="20"/>
      <c r="V327" s="212"/>
      <c r="W327" s="20"/>
      <c r="X327" s="20"/>
      <c r="Y327" s="20"/>
      <c r="Z327" s="20"/>
    </row>
    <row r="328" ht="22.5" customHeight="1">
      <c r="A328" s="20"/>
      <c r="B328" s="208"/>
      <c r="C328" s="208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"/>
      <c r="P328" s="20"/>
      <c r="Q328" s="208"/>
      <c r="R328" s="208"/>
      <c r="S328" s="20"/>
      <c r="T328" s="20"/>
      <c r="U328" s="20"/>
      <c r="V328" s="212"/>
      <c r="W328" s="20"/>
      <c r="X328" s="20"/>
      <c r="Y328" s="20"/>
      <c r="Z328" s="20"/>
    </row>
    <row r="329" ht="22.5" customHeight="1">
      <c r="A329" s="20"/>
      <c r="B329" s="208"/>
      <c r="C329" s="208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"/>
      <c r="P329" s="20"/>
      <c r="Q329" s="208"/>
      <c r="R329" s="208"/>
      <c r="S329" s="20"/>
      <c r="T329" s="20"/>
      <c r="U329" s="20"/>
      <c r="V329" s="212"/>
      <c r="W329" s="20"/>
      <c r="X329" s="20"/>
      <c r="Y329" s="20"/>
      <c r="Z329" s="20"/>
    </row>
    <row r="330" ht="22.5" customHeight="1">
      <c r="A330" s="20"/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"/>
      <c r="P330" s="20"/>
      <c r="Q330" s="208"/>
      <c r="R330" s="208"/>
      <c r="S330" s="20"/>
      <c r="T330" s="20"/>
      <c r="U330" s="20"/>
      <c r="V330" s="212"/>
      <c r="W330" s="20"/>
      <c r="X330" s="20"/>
      <c r="Y330" s="20"/>
      <c r="Z330" s="20"/>
    </row>
    <row r="331" ht="22.5" customHeight="1">
      <c r="A331" s="20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"/>
      <c r="P331" s="20"/>
      <c r="Q331" s="208"/>
      <c r="R331" s="208"/>
      <c r="S331" s="20"/>
      <c r="T331" s="20"/>
      <c r="U331" s="20"/>
      <c r="V331" s="212"/>
      <c r="W331" s="20"/>
      <c r="X331" s="20"/>
      <c r="Y331" s="20"/>
      <c r="Z331" s="20"/>
    </row>
    <row r="332" ht="22.5" customHeight="1">
      <c r="A332" s="20"/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"/>
      <c r="P332" s="20"/>
      <c r="Q332" s="208"/>
      <c r="R332" s="208"/>
      <c r="S332" s="20"/>
      <c r="T332" s="20"/>
      <c r="U332" s="20"/>
      <c r="V332" s="212"/>
      <c r="W332" s="20"/>
      <c r="X332" s="20"/>
      <c r="Y332" s="20"/>
      <c r="Z332" s="20"/>
    </row>
    <row r="333" ht="22.5" customHeight="1">
      <c r="A333" s="20"/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"/>
      <c r="P333" s="20"/>
      <c r="Q333" s="208"/>
      <c r="R333" s="208"/>
      <c r="S333" s="20"/>
      <c r="T333" s="20"/>
      <c r="U333" s="20"/>
      <c r="V333" s="212"/>
      <c r="W333" s="20"/>
      <c r="X333" s="20"/>
      <c r="Y333" s="20"/>
      <c r="Z333" s="20"/>
    </row>
    <row r="334" ht="22.5" customHeight="1">
      <c r="A334" s="20"/>
      <c r="B334" s="208"/>
      <c r="C334" s="208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"/>
      <c r="P334" s="20"/>
      <c r="Q334" s="208"/>
      <c r="R334" s="208"/>
      <c r="S334" s="20"/>
      <c r="T334" s="20"/>
      <c r="U334" s="20"/>
      <c r="V334" s="212"/>
      <c r="W334" s="20"/>
      <c r="X334" s="20"/>
      <c r="Y334" s="20"/>
      <c r="Z334" s="20"/>
    </row>
    <row r="335" ht="22.5" customHeight="1">
      <c r="A335" s="20"/>
      <c r="B335" s="208"/>
      <c r="C335" s="208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"/>
      <c r="P335" s="20"/>
      <c r="Q335" s="208"/>
      <c r="R335" s="208"/>
      <c r="S335" s="20"/>
      <c r="T335" s="20"/>
      <c r="U335" s="20"/>
      <c r="V335" s="212"/>
      <c r="W335" s="20"/>
      <c r="X335" s="20"/>
      <c r="Y335" s="20"/>
      <c r="Z335" s="20"/>
    </row>
    <row r="336" ht="22.5" customHeight="1">
      <c r="A336" s="20"/>
      <c r="B336" s="208"/>
      <c r="C336" s="208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"/>
      <c r="P336" s="20"/>
      <c r="Q336" s="208"/>
      <c r="R336" s="208"/>
      <c r="S336" s="20"/>
      <c r="T336" s="20"/>
      <c r="U336" s="20"/>
      <c r="V336" s="212"/>
      <c r="W336" s="20"/>
      <c r="X336" s="20"/>
      <c r="Y336" s="20"/>
      <c r="Z336" s="20"/>
    </row>
    <row r="337" ht="22.5" customHeight="1">
      <c r="A337" s="20"/>
      <c r="B337" s="208"/>
      <c r="C337" s="208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"/>
      <c r="P337" s="20"/>
      <c r="Q337" s="208"/>
      <c r="R337" s="208"/>
      <c r="S337" s="20"/>
      <c r="T337" s="20"/>
      <c r="U337" s="20"/>
      <c r="V337" s="212"/>
      <c r="W337" s="20"/>
      <c r="X337" s="20"/>
      <c r="Y337" s="20"/>
      <c r="Z337" s="20"/>
    </row>
    <row r="338" ht="22.5" customHeight="1">
      <c r="A338" s="20"/>
      <c r="B338" s="208"/>
      <c r="C338" s="208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"/>
      <c r="P338" s="20"/>
      <c r="Q338" s="208"/>
      <c r="R338" s="208"/>
      <c r="S338" s="20"/>
      <c r="T338" s="20"/>
      <c r="U338" s="20"/>
      <c r="V338" s="212"/>
      <c r="W338" s="20"/>
      <c r="X338" s="20"/>
      <c r="Y338" s="20"/>
      <c r="Z338" s="20"/>
    </row>
    <row r="339" ht="22.5" customHeight="1">
      <c r="A339" s="20"/>
      <c r="B339" s="208"/>
      <c r="C339" s="208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"/>
      <c r="P339" s="20"/>
      <c r="Q339" s="208"/>
      <c r="R339" s="208"/>
      <c r="S339" s="20"/>
      <c r="T339" s="20"/>
      <c r="U339" s="20"/>
      <c r="V339" s="212"/>
      <c r="W339" s="20"/>
      <c r="X339" s="20"/>
      <c r="Y339" s="20"/>
      <c r="Z339" s="20"/>
    </row>
    <row r="340" ht="22.5" customHeight="1">
      <c r="A340" s="20"/>
      <c r="B340" s="208"/>
      <c r="C340" s="208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"/>
      <c r="P340" s="20"/>
      <c r="Q340" s="208"/>
      <c r="R340" s="208"/>
      <c r="S340" s="20"/>
      <c r="T340" s="20"/>
      <c r="U340" s="20"/>
      <c r="V340" s="212"/>
      <c r="W340" s="20"/>
      <c r="X340" s="20"/>
      <c r="Y340" s="20"/>
      <c r="Z340" s="20"/>
    </row>
    <row r="341" ht="22.5" customHeight="1">
      <c r="A341" s="20"/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"/>
      <c r="P341" s="20"/>
      <c r="Q341" s="208"/>
      <c r="R341" s="208"/>
      <c r="S341" s="20"/>
      <c r="T341" s="20"/>
      <c r="U341" s="20"/>
      <c r="V341" s="212"/>
      <c r="W341" s="20"/>
      <c r="X341" s="20"/>
      <c r="Y341" s="20"/>
      <c r="Z341" s="20"/>
    </row>
    <row r="342" ht="22.5" customHeight="1">
      <c r="A342" s="20"/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"/>
      <c r="P342" s="20"/>
      <c r="Q342" s="208"/>
      <c r="R342" s="208"/>
      <c r="S342" s="20"/>
      <c r="T342" s="20"/>
      <c r="U342" s="20"/>
      <c r="V342" s="212"/>
      <c r="W342" s="20"/>
      <c r="X342" s="20"/>
      <c r="Y342" s="20"/>
      <c r="Z342" s="20"/>
    </row>
    <row r="343" ht="22.5" customHeight="1">
      <c r="A343" s="20"/>
      <c r="B343" s="208"/>
      <c r="C343" s="208"/>
      <c r="D343" s="208"/>
      <c r="E343" s="208"/>
      <c r="F343" s="208"/>
      <c r="G343" s="208"/>
      <c r="H343" s="208"/>
      <c r="I343" s="208"/>
      <c r="J343" s="208"/>
      <c r="K343" s="208"/>
      <c r="L343" s="208"/>
      <c r="M343" s="208"/>
      <c r="N343" s="208"/>
      <c r="O343" s="20"/>
      <c r="P343" s="20"/>
      <c r="Q343" s="208"/>
      <c r="R343" s="208"/>
      <c r="S343" s="20"/>
      <c r="T343" s="20"/>
      <c r="U343" s="20"/>
      <c r="V343" s="212"/>
      <c r="W343" s="20"/>
      <c r="X343" s="20"/>
      <c r="Y343" s="20"/>
      <c r="Z343" s="20"/>
    </row>
    <row r="344" ht="22.5" customHeight="1">
      <c r="A344" s="20"/>
      <c r="B344" s="208"/>
      <c r="C344" s="208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"/>
      <c r="P344" s="20"/>
      <c r="Q344" s="208"/>
      <c r="R344" s="208"/>
      <c r="S344" s="20"/>
      <c r="T344" s="20"/>
      <c r="U344" s="20"/>
      <c r="V344" s="212"/>
      <c r="W344" s="20"/>
      <c r="X344" s="20"/>
      <c r="Y344" s="20"/>
      <c r="Z344" s="20"/>
    </row>
    <row r="345" ht="22.5" customHeight="1">
      <c r="A345" s="20"/>
      <c r="B345" s="208"/>
      <c r="C345" s="208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"/>
      <c r="P345" s="20"/>
      <c r="Q345" s="208"/>
      <c r="R345" s="208"/>
      <c r="S345" s="20"/>
      <c r="T345" s="20"/>
      <c r="U345" s="20"/>
      <c r="V345" s="212"/>
      <c r="W345" s="20"/>
      <c r="X345" s="20"/>
      <c r="Y345" s="20"/>
      <c r="Z345" s="20"/>
    </row>
    <row r="346" ht="22.5" customHeight="1">
      <c r="A346" s="20"/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"/>
      <c r="P346" s="20"/>
      <c r="Q346" s="208"/>
      <c r="R346" s="208"/>
      <c r="S346" s="20"/>
      <c r="T346" s="20"/>
      <c r="U346" s="20"/>
      <c r="V346" s="212"/>
      <c r="W346" s="20"/>
      <c r="X346" s="20"/>
      <c r="Y346" s="20"/>
      <c r="Z346" s="20"/>
    </row>
    <row r="347" ht="22.5" customHeight="1">
      <c r="A347" s="20"/>
      <c r="B347" s="208"/>
      <c r="C347" s="208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"/>
      <c r="P347" s="20"/>
      <c r="Q347" s="208"/>
      <c r="R347" s="208"/>
      <c r="S347" s="20"/>
      <c r="T347" s="20"/>
      <c r="U347" s="20"/>
      <c r="V347" s="212"/>
      <c r="W347" s="20"/>
      <c r="X347" s="20"/>
      <c r="Y347" s="20"/>
      <c r="Z347" s="20"/>
    </row>
    <row r="348" ht="22.5" customHeight="1">
      <c r="A348" s="20"/>
      <c r="B348" s="208"/>
      <c r="C348" s="208"/>
      <c r="D348" s="208"/>
      <c r="E348" s="208"/>
      <c r="F348" s="208"/>
      <c r="G348" s="208"/>
      <c r="H348" s="208"/>
      <c r="I348" s="208"/>
      <c r="J348" s="208"/>
      <c r="K348" s="208"/>
      <c r="L348" s="208"/>
      <c r="M348" s="208"/>
      <c r="N348" s="208"/>
      <c r="O348" s="20"/>
      <c r="P348" s="20"/>
      <c r="Q348" s="208"/>
      <c r="R348" s="208"/>
      <c r="S348" s="20"/>
      <c r="T348" s="20"/>
      <c r="U348" s="20"/>
      <c r="V348" s="212"/>
      <c r="W348" s="20"/>
      <c r="X348" s="20"/>
      <c r="Y348" s="20"/>
      <c r="Z348" s="20"/>
    </row>
    <row r="349" ht="22.5" customHeight="1">
      <c r="A349" s="20"/>
      <c r="B349" s="208"/>
      <c r="C349" s="208"/>
      <c r="D349" s="208"/>
      <c r="E349" s="208"/>
      <c r="F349" s="208"/>
      <c r="G349" s="208"/>
      <c r="H349" s="208"/>
      <c r="I349" s="208"/>
      <c r="J349" s="208"/>
      <c r="K349" s="208"/>
      <c r="L349" s="208"/>
      <c r="M349" s="208"/>
      <c r="N349" s="208"/>
      <c r="O349" s="20"/>
      <c r="P349" s="20"/>
      <c r="Q349" s="208"/>
      <c r="R349" s="208"/>
      <c r="S349" s="20"/>
      <c r="T349" s="20"/>
      <c r="U349" s="20"/>
      <c r="V349" s="212"/>
      <c r="W349" s="20"/>
      <c r="X349" s="20"/>
      <c r="Y349" s="20"/>
      <c r="Z349" s="20"/>
    </row>
    <row r="350" ht="22.5" customHeight="1">
      <c r="A350" s="20"/>
      <c r="B350" s="208"/>
      <c r="C350" s="208"/>
      <c r="D350" s="208"/>
      <c r="E350" s="208"/>
      <c r="F350" s="208"/>
      <c r="G350" s="208"/>
      <c r="H350" s="208"/>
      <c r="I350" s="208"/>
      <c r="J350" s="208"/>
      <c r="K350" s="208"/>
      <c r="L350" s="208"/>
      <c r="M350" s="208"/>
      <c r="N350" s="208"/>
      <c r="O350" s="20"/>
      <c r="P350" s="20"/>
      <c r="Q350" s="208"/>
      <c r="R350" s="208"/>
      <c r="S350" s="20"/>
      <c r="T350" s="20"/>
      <c r="U350" s="20"/>
      <c r="V350" s="212"/>
      <c r="W350" s="20"/>
      <c r="X350" s="20"/>
      <c r="Y350" s="20"/>
      <c r="Z350" s="20"/>
    </row>
    <row r="351" ht="22.5" customHeight="1">
      <c r="A351" s="20"/>
      <c r="B351" s="208"/>
      <c r="C351" s="208"/>
      <c r="D351" s="208"/>
      <c r="E351" s="208"/>
      <c r="F351" s="208"/>
      <c r="G351" s="208"/>
      <c r="H351" s="208"/>
      <c r="I351" s="208"/>
      <c r="J351" s="208"/>
      <c r="K351" s="208"/>
      <c r="L351" s="208"/>
      <c r="M351" s="208"/>
      <c r="N351" s="208"/>
      <c r="O351" s="20"/>
      <c r="P351" s="20"/>
      <c r="Q351" s="208"/>
      <c r="R351" s="208"/>
      <c r="S351" s="20"/>
      <c r="T351" s="20"/>
      <c r="U351" s="20"/>
      <c r="V351" s="212"/>
      <c r="W351" s="20"/>
      <c r="X351" s="20"/>
      <c r="Y351" s="20"/>
      <c r="Z351" s="20"/>
    </row>
    <row r="352" ht="22.5" customHeight="1">
      <c r="A352" s="20"/>
      <c r="B352" s="208"/>
      <c r="C352" s="208"/>
      <c r="D352" s="208"/>
      <c r="E352" s="208"/>
      <c r="F352" s="208"/>
      <c r="G352" s="208"/>
      <c r="H352" s="208"/>
      <c r="I352" s="208"/>
      <c r="J352" s="208"/>
      <c r="K352" s="208"/>
      <c r="L352" s="208"/>
      <c r="M352" s="208"/>
      <c r="N352" s="208"/>
      <c r="O352" s="20"/>
      <c r="P352" s="20"/>
      <c r="Q352" s="208"/>
      <c r="R352" s="208"/>
      <c r="S352" s="20"/>
      <c r="T352" s="20"/>
      <c r="U352" s="20"/>
      <c r="V352" s="212"/>
      <c r="W352" s="20"/>
      <c r="X352" s="20"/>
      <c r="Y352" s="20"/>
      <c r="Z352" s="20"/>
    </row>
    <row r="353" ht="22.5" customHeight="1">
      <c r="A353" s="20"/>
      <c r="B353" s="208"/>
      <c r="C353" s="208"/>
      <c r="D353" s="208"/>
      <c r="E353" s="208"/>
      <c r="F353" s="208"/>
      <c r="G353" s="208"/>
      <c r="H353" s="208"/>
      <c r="I353" s="208"/>
      <c r="J353" s="208"/>
      <c r="K353" s="208"/>
      <c r="L353" s="208"/>
      <c r="M353" s="208"/>
      <c r="N353" s="208"/>
      <c r="O353" s="20"/>
      <c r="P353" s="20"/>
      <c r="Q353" s="208"/>
      <c r="R353" s="208"/>
      <c r="S353" s="20"/>
      <c r="T353" s="20"/>
      <c r="U353" s="20"/>
      <c r="V353" s="212"/>
      <c r="W353" s="20"/>
      <c r="X353" s="20"/>
      <c r="Y353" s="20"/>
      <c r="Z353" s="20"/>
    </row>
    <row r="354" ht="22.5" customHeight="1">
      <c r="A354" s="20"/>
      <c r="B354" s="208"/>
      <c r="C354" s="208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"/>
      <c r="P354" s="20"/>
      <c r="Q354" s="208"/>
      <c r="R354" s="208"/>
      <c r="S354" s="20"/>
      <c r="T354" s="20"/>
      <c r="U354" s="20"/>
      <c r="V354" s="212"/>
      <c r="W354" s="20"/>
      <c r="X354" s="20"/>
      <c r="Y354" s="20"/>
      <c r="Z354" s="20"/>
    </row>
    <row r="355" ht="22.5" customHeight="1">
      <c r="A355" s="20"/>
      <c r="B355" s="208"/>
      <c r="C355" s="208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8"/>
      <c r="O355" s="20"/>
      <c r="P355" s="20"/>
      <c r="Q355" s="208"/>
      <c r="R355" s="208"/>
      <c r="S355" s="20"/>
      <c r="T355" s="20"/>
      <c r="U355" s="20"/>
      <c r="V355" s="212"/>
      <c r="W355" s="20"/>
      <c r="X355" s="20"/>
      <c r="Y355" s="20"/>
      <c r="Z355" s="20"/>
    </row>
    <row r="356" ht="22.5" customHeight="1">
      <c r="A356" s="20"/>
      <c r="B356" s="208"/>
      <c r="C356" s="208"/>
      <c r="D356" s="208"/>
      <c r="E356" s="208"/>
      <c r="F356" s="208"/>
      <c r="G356" s="208"/>
      <c r="H356" s="208"/>
      <c r="I356" s="208"/>
      <c r="J356" s="208"/>
      <c r="K356" s="208"/>
      <c r="L356" s="208"/>
      <c r="M356" s="208"/>
      <c r="N356" s="208"/>
      <c r="O356" s="20"/>
      <c r="P356" s="20"/>
      <c r="Q356" s="208"/>
      <c r="R356" s="208"/>
      <c r="S356" s="20"/>
      <c r="T356" s="20"/>
      <c r="U356" s="20"/>
      <c r="V356" s="212"/>
      <c r="W356" s="20"/>
      <c r="X356" s="20"/>
      <c r="Y356" s="20"/>
      <c r="Z356" s="20"/>
    </row>
    <row r="357" ht="22.5" customHeight="1">
      <c r="A357" s="20"/>
      <c r="B357" s="208"/>
      <c r="C357" s="208"/>
      <c r="D357" s="208"/>
      <c r="E357" s="208"/>
      <c r="F357" s="208"/>
      <c r="G357" s="208"/>
      <c r="H357" s="208"/>
      <c r="I357" s="208"/>
      <c r="J357" s="208"/>
      <c r="K357" s="208"/>
      <c r="L357" s="208"/>
      <c r="M357" s="208"/>
      <c r="N357" s="208"/>
      <c r="O357" s="20"/>
      <c r="P357" s="20"/>
      <c r="Q357" s="208"/>
      <c r="R357" s="208"/>
      <c r="S357" s="20"/>
      <c r="T357" s="20"/>
      <c r="U357" s="20"/>
      <c r="V357" s="212"/>
      <c r="W357" s="20"/>
      <c r="X357" s="20"/>
      <c r="Y357" s="20"/>
      <c r="Z357" s="20"/>
    </row>
    <row r="358" ht="22.5" customHeight="1">
      <c r="A358" s="20"/>
      <c r="B358" s="208"/>
      <c r="C358" s="208"/>
      <c r="D358" s="208"/>
      <c r="E358" s="208"/>
      <c r="F358" s="208"/>
      <c r="G358" s="208"/>
      <c r="H358" s="208"/>
      <c r="I358" s="208"/>
      <c r="J358" s="208"/>
      <c r="K358" s="208"/>
      <c r="L358" s="208"/>
      <c r="M358" s="208"/>
      <c r="N358" s="208"/>
      <c r="O358" s="20"/>
      <c r="P358" s="20"/>
      <c r="Q358" s="208"/>
      <c r="R358" s="208"/>
      <c r="S358" s="20"/>
      <c r="T358" s="20"/>
      <c r="U358" s="20"/>
      <c r="V358" s="212"/>
      <c r="W358" s="20"/>
      <c r="X358" s="20"/>
      <c r="Y358" s="20"/>
      <c r="Z358" s="20"/>
    </row>
    <row r="359" ht="22.5" customHeight="1">
      <c r="A359" s="20"/>
      <c r="B359" s="208"/>
      <c r="C359" s="208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"/>
      <c r="P359" s="20"/>
      <c r="Q359" s="208"/>
      <c r="R359" s="208"/>
      <c r="S359" s="20"/>
      <c r="T359" s="20"/>
      <c r="U359" s="20"/>
      <c r="V359" s="212"/>
      <c r="W359" s="20"/>
      <c r="X359" s="20"/>
      <c r="Y359" s="20"/>
      <c r="Z359" s="20"/>
    </row>
    <row r="360" ht="22.5" customHeight="1">
      <c r="A360" s="20"/>
      <c r="B360" s="208"/>
      <c r="C360" s="208"/>
      <c r="D360" s="20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"/>
      <c r="P360" s="20"/>
      <c r="Q360" s="208"/>
      <c r="R360" s="208"/>
      <c r="S360" s="20"/>
      <c r="T360" s="20"/>
      <c r="U360" s="20"/>
      <c r="V360" s="212"/>
      <c r="W360" s="20"/>
      <c r="X360" s="20"/>
      <c r="Y360" s="20"/>
      <c r="Z360" s="20"/>
    </row>
    <row r="361" ht="22.5" customHeight="1">
      <c r="A361" s="20"/>
      <c r="B361" s="208"/>
      <c r="C361" s="208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"/>
      <c r="P361" s="20"/>
      <c r="Q361" s="208"/>
      <c r="R361" s="208"/>
      <c r="S361" s="20"/>
      <c r="T361" s="20"/>
      <c r="U361" s="20"/>
      <c r="V361" s="212"/>
      <c r="W361" s="20"/>
      <c r="X361" s="20"/>
      <c r="Y361" s="20"/>
      <c r="Z361" s="20"/>
    </row>
    <row r="362" ht="22.5" customHeight="1">
      <c r="A362" s="20"/>
      <c r="B362" s="208"/>
      <c r="C362" s="208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"/>
      <c r="P362" s="20"/>
      <c r="Q362" s="208"/>
      <c r="R362" s="208"/>
      <c r="S362" s="20"/>
      <c r="T362" s="20"/>
      <c r="U362" s="20"/>
      <c r="V362" s="212"/>
      <c r="W362" s="20"/>
      <c r="X362" s="20"/>
      <c r="Y362" s="20"/>
      <c r="Z362" s="20"/>
    </row>
    <row r="363" ht="22.5" customHeight="1">
      <c r="A363" s="20"/>
      <c r="B363" s="208"/>
      <c r="C363" s="208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208"/>
      <c r="O363" s="20"/>
      <c r="P363" s="20"/>
      <c r="Q363" s="208"/>
      <c r="R363" s="208"/>
      <c r="S363" s="20"/>
      <c r="T363" s="20"/>
      <c r="U363" s="20"/>
      <c r="V363" s="212"/>
      <c r="W363" s="20"/>
      <c r="X363" s="20"/>
      <c r="Y363" s="20"/>
      <c r="Z363" s="20"/>
    </row>
    <row r="364" ht="22.5" customHeight="1">
      <c r="A364" s="20"/>
      <c r="B364" s="208"/>
      <c r="C364" s="208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"/>
      <c r="P364" s="20"/>
      <c r="Q364" s="208"/>
      <c r="R364" s="208"/>
      <c r="S364" s="20"/>
      <c r="T364" s="20"/>
      <c r="U364" s="20"/>
      <c r="V364" s="212"/>
      <c r="W364" s="20"/>
      <c r="X364" s="20"/>
      <c r="Y364" s="20"/>
      <c r="Z364" s="20"/>
    </row>
    <row r="365" ht="22.5" customHeight="1">
      <c r="A365" s="20"/>
      <c r="B365" s="208"/>
      <c r="C365" s="208"/>
      <c r="D365" s="208"/>
      <c r="E365" s="208"/>
      <c r="F365" s="208"/>
      <c r="G365" s="208"/>
      <c r="H365" s="208"/>
      <c r="I365" s="208"/>
      <c r="J365" s="208"/>
      <c r="K365" s="208"/>
      <c r="L365" s="208"/>
      <c r="M365" s="208"/>
      <c r="N365" s="208"/>
      <c r="O365" s="20"/>
      <c r="P365" s="20"/>
      <c r="Q365" s="208"/>
      <c r="R365" s="208"/>
      <c r="S365" s="20"/>
      <c r="T365" s="20"/>
      <c r="U365" s="20"/>
      <c r="V365" s="212"/>
      <c r="W365" s="20"/>
      <c r="X365" s="20"/>
      <c r="Y365" s="20"/>
      <c r="Z365" s="20"/>
    </row>
    <row r="366" ht="22.5" customHeight="1">
      <c r="A366" s="20"/>
      <c r="B366" s="208"/>
      <c r="C366" s="208"/>
      <c r="D366" s="208"/>
      <c r="E366" s="208"/>
      <c r="F366" s="208"/>
      <c r="G366" s="208"/>
      <c r="H366" s="208"/>
      <c r="I366" s="208"/>
      <c r="J366" s="208"/>
      <c r="K366" s="208"/>
      <c r="L366" s="208"/>
      <c r="M366" s="208"/>
      <c r="N366" s="208"/>
      <c r="O366" s="20"/>
      <c r="P366" s="20"/>
      <c r="Q366" s="208"/>
      <c r="R366" s="208"/>
      <c r="S366" s="20"/>
      <c r="T366" s="20"/>
      <c r="U366" s="20"/>
      <c r="V366" s="212"/>
      <c r="W366" s="20"/>
      <c r="X366" s="20"/>
      <c r="Y366" s="20"/>
      <c r="Z366" s="20"/>
    </row>
    <row r="367" ht="22.5" customHeight="1">
      <c r="A367" s="20"/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8"/>
      <c r="O367" s="20"/>
      <c r="P367" s="20"/>
      <c r="Q367" s="208"/>
      <c r="R367" s="208"/>
      <c r="S367" s="20"/>
      <c r="T367" s="20"/>
      <c r="U367" s="20"/>
      <c r="V367" s="212"/>
      <c r="W367" s="20"/>
      <c r="X367" s="20"/>
      <c r="Y367" s="20"/>
      <c r="Z367" s="20"/>
    </row>
    <row r="368" ht="22.5" customHeight="1">
      <c r="A368" s="20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"/>
      <c r="P368" s="20"/>
      <c r="Q368" s="208"/>
      <c r="R368" s="208"/>
      <c r="S368" s="20"/>
      <c r="T368" s="20"/>
      <c r="U368" s="20"/>
      <c r="V368" s="212"/>
      <c r="W368" s="20"/>
      <c r="X368" s="20"/>
      <c r="Y368" s="20"/>
      <c r="Z368" s="20"/>
    </row>
    <row r="369" ht="22.5" customHeight="1">
      <c r="A369" s="20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/>
      <c r="L369" s="208"/>
      <c r="M369" s="208"/>
      <c r="N369" s="208"/>
      <c r="O369" s="20"/>
      <c r="P369" s="20"/>
      <c r="Q369" s="208"/>
      <c r="R369" s="208"/>
      <c r="S369" s="20"/>
      <c r="T369" s="20"/>
      <c r="U369" s="20"/>
      <c r="V369" s="212"/>
      <c r="W369" s="20"/>
      <c r="X369" s="20"/>
      <c r="Y369" s="20"/>
      <c r="Z369" s="20"/>
    </row>
    <row r="370" ht="22.5" customHeight="1">
      <c r="A370" s="20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"/>
      <c r="P370" s="20"/>
      <c r="Q370" s="208"/>
      <c r="R370" s="208"/>
      <c r="S370" s="20"/>
      <c r="T370" s="20"/>
      <c r="U370" s="20"/>
      <c r="V370" s="212"/>
      <c r="W370" s="20"/>
      <c r="X370" s="20"/>
      <c r="Y370" s="20"/>
      <c r="Z370" s="20"/>
    </row>
    <row r="371" ht="22.5" customHeight="1">
      <c r="A371" s="20"/>
      <c r="B371" s="208"/>
      <c r="C371" s="208"/>
      <c r="D371" s="208"/>
      <c r="E371" s="208"/>
      <c r="F371" s="208"/>
      <c r="G371" s="208"/>
      <c r="H371" s="208"/>
      <c r="I371" s="208"/>
      <c r="J371" s="208"/>
      <c r="K371" s="208"/>
      <c r="L371" s="208"/>
      <c r="M371" s="208"/>
      <c r="N371" s="208"/>
      <c r="O371" s="20"/>
      <c r="P371" s="20"/>
      <c r="Q371" s="208"/>
      <c r="R371" s="208"/>
      <c r="S371" s="20"/>
      <c r="T371" s="20"/>
      <c r="U371" s="20"/>
      <c r="V371" s="212"/>
      <c r="W371" s="20"/>
      <c r="X371" s="20"/>
      <c r="Y371" s="20"/>
      <c r="Z371" s="20"/>
    </row>
    <row r="372" ht="22.5" customHeight="1">
      <c r="A372" s="20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  <c r="L372" s="208"/>
      <c r="M372" s="208"/>
      <c r="N372" s="208"/>
      <c r="O372" s="20"/>
      <c r="P372" s="20"/>
      <c r="Q372" s="208"/>
      <c r="R372" s="208"/>
      <c r="S372" s="20"/>
      <c r="T372" s="20"/>
      <c r="U372" s="20"/>
      <c r="V372" s="212"/>
      <c r="W372" s="20"/>
      <c r="X372" s="20"/>
      <c r="Y372" s="20"/>
      <c r="Z372" s="20"/>
    </row>
    <row r="373" ht="22.5" customHeight="1">
      <c r="A373" s="20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  <c r="L373" s="208"/>
      <c r="M373" s="208"/>
      <c r="N373" s="208"/>
      <c r="O373" s="20"/>
      <c r="P373" s="20"/>
      <c r="Q373" s="208"/>
      <c r="R373" s="208"/>
      <c r="S373" s="20"/>
      <c r="T373" s="20"/>
      <c r="U373" s="20"/>
      <c r="V373" s="212"/>
      <c r="W373" s="20"/>
      <c r="X373" s="20"/>
      <c r="Y373" s="20"/>
      <c r="Z373" s="20"/>
    </row>
    <row r="374" ht="22.5" customHeight="1">
      <c r="A374" s="20"/>
      <c r="B374" s="208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"/>
      <c r="P374" s="20"/>
      <c r="Q374" s="208"/>
      <c r="R374" s="208"/>
      <c r="S374" s="20"/>
      <c r="T374" s="20"/>
      <c r="U374" s="20"/>
      <c r="V374" s="212"/>
      <c r="W374" s="20"/>
      <c r="X374" s="20"/>
      <c r="Y374" s="20"/>
      <c r="Z374" s="20"/>
    </row>
    <row r="375" ht="22.5" customHeight="1">
      <c r="A375" s="20"/>
      <c r="B375" s="208"/>
      <c r="C375" s="208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"/>
      <c r="P375" s="20"/>
      <c r="Q375" s="208"/>
      <c r="R375" s="208"/>
      <c r="S375" s="20"/>
      <c r="T375" s="20"/>
      <c r="U375" s="20"/>
      <c r="V375" s="212"/>
      <c r="W375" s="20"/>
      <c r="X375" s="20"/>
      <c r="Y375" s="20"/>
      <c r="Z375" s="20"/>
    </row>
    <row r="376" ht="22.5" customHeight="1">
      <c r="A376" s="20"/>
      <c r="B376" s="208"/>
      <c r="C376" s="208"/>
      <c r="D376" s="208"/>
      <c r="E376" s="208"/>
      <c r="F376" s="208"/>
      <c r="G376" s="208"/>
      <c r="H376" s="208"/>
      <c r="I376" s="208"/>
      <c r="J376" s="208"/>
      <c r="K376" s="208"/>
      <c r="L376" s="208"/>
      <c r="M376" s="208"/>
      <c r="N376" s="208"/>
      <c r="O376" s="20"/>
      <c r="P376" s="20"/>
      <c r="Q376" s="208"/>
      <c r="R376" s="208"/>
      <c r="S376" s="20"/>
      <c r="T376" s="20"/>
      <c r="U376" s="20"/>
      <c r="V376" s="212"/>
      <c r="W376" s="20"/>
      <c r="X376" s="20"/>
      <c r="Y376" s="20"/>
      <c r="Z376" s="20"/>
    </row>
    <row r="377" ht="22.5" customHeight="1">
      <c r="A377" s="20"/>
      <c r="B377" s="208"/>
      <c r="C377" s="208"/>
      <c r="D377" s="208"/>
      <c r="E377" s="208"/>
      <c r="F377" s="208"/>
      <c r="G377" s="208"/>
      <c r="H377" s="208"/>
      <c r="I377" s="208"/>
      <c r="J377" s="208"/>
      <c r="K377" s="208"/>
      <c r="L377" s="208"/>
      <c r="M377" s="208"/>
      <c r="N377" s="208"/>
      <c r="O377" s="20"/>
      <c r="P377" s="20"/>
      <c r="Q377" s="208"/>
      <c r="R377" s="208"/>
      <c r="S377" s="20"/>
      <c r="T377" s="20"/>
      <c r="U377" s="20"/>
      <c r="V377" s="212"/>
      <c r="W377" s="20"/>
      <c r="X377" s="20"/>
      <c r="Y377" s="20"/>
      <c r="Z377" s="20"/>
    </row>
    <row r="378" ht="22.5" customHeight="1">
      <c r="A378" s="20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"/>
      <c r="P378" s="20"/>
      <c r="Q378" s="208"/>
      <c r="R378" s="208"/>
      <c r="S378" s="20"/>
      <c r="T378" s="20"/>
      <c r="U378" s="20"/>
      <c r="V378" s="212"/>
      <c r="W378" s="20"/>
      <c r="X378" s="20"/>
      <c r="Y378" s="20"/>
      <c r="Z378" s="20"/>
    </row>
    <row r="379" ht="22.5" customHeight="1">
      <c r="A379" s="20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/>
      <c r="L379" s="208"/>
      <c r="M379" s="208"/>
      <c r="N379" s="208"/>
      <c r="O379" s="20"/>
      <c r="P379" s="20"/>
      <c r="Q379" s="208"/>
      <c r="R379" s="208"/>
      <c r="S379" s="20"/>
      <c r="T379" s="20"/>
      <c r="U379" s="20"/>
      <c r="V379" s="212"/>
      <c r="W379" s="20"/>
      <c r="X379" s="20"/>
      <c r="Y379" s="20"/>
      <c r="Z379" s="20"/>
    </row>
    <row r="380" ht="22.5" customHeight="1">
      <c r="A380" s="20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  <c r="L380" s="208"/>
      <c r="M380" s="208"/>
      <c r="N380" s="208"/>
      <c r="O380" s="20"/>
      <c r="P380" s="20"/>
      <c r="Q380" s="208"/>
      <c r="R380" s="208"/>
      <c r="S380" s="20"/>
      <c r="T380" s="20"/>
      <c r="U380" s="20"/>
      <c r="V380" s="212"/>
      <c r="W380" s="20"/>
      <c r="X380" s="20"/>
      <c r="Y380" s="20"/>
      <c r="Z380" s="20"/>
    </row>
    <row r="381" ht="22.5" customHeight="1">
      <c r="A381" s="20"/>
      <c r="B381" s="208"/>
      <c r="C381" s="208"/>
      <c r="D381" s="208"/>
      <c r="E381" s="208"/>
      <c r="F381" s="208"/>
      <c r="G381" s="208"/>
      <c r="H381" s="208"/>
      <c r="I381" s="208"/>
      <c r="J381" s="208"/>
      <c r="K381" s="208"/>
      <c r="L381" s="208"/>
      <c r="M381" s="208"/>
      <c r="N381" s="208"/>
      <c r="O381" s="20"/>
      <c r="P381" s="20"/>
      <c r="Q381" s="208"/>
      <c r="R381" s="208"/>
      <c r="S381" s="20"/>
      <c r="T381" s="20"/>
      <c r="U381" s="20"/>
      <c r="V381" s="212"/>
      <c r="W381" s="20"/>
      <c r="X381" s="20"/>
      <c r="Y381" s="20"/>
      <c r="Z381" s="20"/>
    </row>
    <row r="382" ht="22.5" customHeight="1">
      <c r="A382" s="20"/>
      <c r="B382" s="208"/>
      <c r="C382" s="208"/>
      <c r="D382" s="208"/>
      <c r="E382" s="208"/>
      <c r="F382" s="208"/>
      <c r="G382" s="208"/>
      <c r="H382" s="208"/>
      <c r="I382" s="208"/>
      <c r="J382" s="208"/>
      <c r="K382" s="208"/>
      <c r="L382" s="208"/>
      <c r="M382" s="208"/>
      <c r="N382" s="208"/>
      <c r="O382" s="20"/>
      <c r="P382" s="20"/>
      <c r="Q382" s="208"/>
      <c r="R382" s="208"/>
      <c r="S382" s="20"/>
      <c r="T382" s="20"/>
      <c r="U382" s="20"/>
      <c r="V382" s="212"/>
      <c r="W382" s="20"/>
      <c r="X382" s="20"/>
      <c r="Y382" s="20"/>
      <c r="Z382" s="20"/>
    </row>
    <row r="383" ht="22.5" customHeight="1">
      <c r="A383" s="20"/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"/>
      <c r="P383" s="20"/>
      <c r="Q383" s="208"/>
      <c r="R383" s="208"/>
      <c r="S383" s="20"/>
      <c r="T383" s="20"/>
      <c r="U383" s="20"/>
      <c r="V383" s="212"/>
      <c r="W383" s="20"/>
      <c r="X383" s="20"/>
      <c r="Y383" s="20"/>
      <c r="Z383" s="20"/>
    </row>
    <row r="384" ht="22.5" customHeight="1">
      <c r="A384" s="20"/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"/>
      <c r="P384" s="20"/>
      <c r="Q384" s="208"/>
      <c r="R384" s="208"/>
      <c r="S384" s="20"/>
      <c r="T384" s="20"/>
      <c r="U384" s="20"/>
      <c r="V384" s="212"/>
      <c r="W384" s="20"/>
      <c r="X384" s="20"/>
      <c r="Y384" s="20"/>
      <c r="Z384" s="20"/>
    </row>
    <row r="385" ht="22.5" customHeight="1">
      <c r="A385" s="20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  <c r="L385" s="208"/>
      <c r="M385" s="208"/>
      <c r="N385" s="208"/>
      <c r="O385" s="20"/>
      <c r="P385" s="20"/>
      <c r="Q385" s="208"/>
      <c r="R385" s="208"/>
      <c r="S385" s="20"/>
      <c r="T385" s="20"/>
      <c r="U385" s="20"/>
      <c r="V385" s="212"/>
      <c r="W385" s="20"/>
      <c r="X385" s="20"/>
      <c r="Y385" s="20"/>
      <c r="Z385" s="20"/>
    </row>
    <row r="386" ht="22.5" customHeight="1">
      <c r="A386" s="20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"/>
      <c r="P386" s="20"/>
      <c r="Q386" s="208"/>
      <c r="R386" s="208"/>
      <c r="S386" s="20"/>
      <c r="T386" s="20"/>
      <c r="U386" s="20"/>
      <c r="V386" s="212"/>
      <c r="W386" s="20"/>
      <c r="X386" s="20"/>
      <c r="Y386" s="20"/>
      <c r="Z386" s="20"/>
    </row>
    <row r="387" ht="22.5" customHeight="1">
      <c r="A387" s="20"/>
      <c r="B387" s="208"/>
      <c r="C387" s="208"/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"/>
      <c r="P387" s="20"/>
      <c r="Q387" s="208"/>
      <c r="R387" s="208"/>
      <c r="S387" s="20"/>
      <c r="T387" s="20"/>
      <c r="U387" s="20"/>
      <c r="V387" s="212"/>
      <c r="W387" s="20"/>
      <c r="X387" s="20"/>
      <c r="Y387" s="20"/>
      <c r="Z387" s="20"/>
    </row>
    <row r="388" ht="22.5" customHeight="1">
      <c r="A388" s="20"/>
      <c r="B388" s="208"/>
      <c r="C388" s="208"/>
      <c r="D388" s="208"/>
      <c r="E388" s="208"/>
      <c r="F388" s="208"/>
      <c r="G388" s="208"/>
      <c r="H388" s="208"/>
      <c r="I388" s="208"/>
      <c r="J388" s="208"/>
      <c r="K388" s="208"/>
      <c r="L388" s="208"/>
      <c r="M388" s="208"/>
      <c r="N388" s="208"/>
      <c r="O388" s="20"/>
      <c r="P388" s="20"/>
      <c r="Q388" s="208"/>
      <c r="R388" s="208"/>
      <c r="S388" s="20"/>
      <c r="T388" s="20"/>
      <c r="U388" s="20"/>
      <c r="V388" s="212"/>
      <c r="W388" s="20"/>
      <c r="X388" s="20"/>
      <c r="Y388" s="20"/>
      <c r="Z388" s="20"/>
    </row>
    <row r="389" ht="22.5" customHeight="1">
      <c r="A389" s="20"/>
      <c r="B389" s="208"/>
      <c r="C389" s="208"/>
      <c r="D389" s="208"/>
      <c r="E389" s="208"/>
      <c r="F389" s="208"/>
      <c r="G389" s="208"/>
      <c r="H389" s="208"/>
      <c r="I389" s="208"/>
      <c r="J389" s="208"/>
      <c r="K389" s="208"/>
      <c r="L389" s="208"/>
      <c r="M389" s="208"/>
      <c r="N389" s="208"/>
      <c r="O389" s="20"/>
      <c r="P389" s="20"/>
      <c r="Q389" s="208"/>
      <c r="R389" s="208"/>
      <c r="S389" s="20"/>
      <c r="T389" s="20"/>
      <c r="U389" s="20"/>
      <c r="V389" s="212"/>
      <c r="W389" s="20"/>
      <c r="X389" s="20"/>
      <c r="Y389" s="20"/>
      <c r="Z389" s="20"/>
    </row>
    <row r="390" ht="22.5" customHeight="1">
      <c r="A390" s="20"/>
      <c r="B390" s="208"/>
      <c r="C390" s="208"/>
      <c r="D390" s="208"/>
      <c r="E390" s="208"/>
      <c r="F390" s="208"/>
      <c r="G390" s="208"/>
      <c r="H390" s="208"/>
      <c r="I390" s="208"/>
      <c r="J390" s="208"/>
      <c r="K390" s="208"/>
      <c r="L390" s="208"/>
      <c r="M390" s="208"/>
      <c r="N390" s="208"/>
      <c r="O390" s="20"/>
      <c r="P390" s="20"/>
      <c r="Q390" s="208"/>
      <c r="R390" s="208"/>
      <c r="S390" s="20"/>
      <c r="T390" s="20"/>
      <c r="U390" s="20"/>
      <c r="V390" s="212"/>
      <c r="W390" s="20"/>
      <c r="X390" s="20"/>
      <c r="Y390" s="20"/>
      <c r="Z390" s="20"/>
    </row>
    <row r="391" ht="22.5" customHeight="1">
      <c r="A391" s="20"/>
      <c r="B391" s="208"/>
      <c r="C391" s="208"/>
      <c r="D391" s="208"/>
      <c r="E391" s="208"/>
      <c r="F391" s="208"/>
      <c r="G391" s="208"/>
      <c r="H391" s="208"/>
      <c r="I391" s="208"/>
      <c r="J391" s="208"/>
      <c r="K391" s="208"/>
      <c r="L391" s="208"/>
      <c r="M391" s="208"/>
      <c r="N391" s="208"/>
      <c r="O391" s="20"/>
      <c r="P391" s="20"/>
      <c r="Q391" s="208"/>
      <c r="R391" s="208"/>
      <c r="S391" s="20"/>
      <c r="T391" s="20"/>
      <c r="U391" s="20"/>
      <c r="V391" s="212"/>
      <c r="W391" s="20"/>
      <c r="X391" s="20"/>
      <c r="Y391" s="20"/>
      <c r="Z391" s="20"/>
    </row>
    <row r="392" ht="22.5" customHeight="1">
      <c r="A392" s="20"/>
      <c r="B392" s="208"/>
      <c r="C392" s="208"/>
      <c r="D392" s="208"/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"/>
      <c r="P392" s="20"/>
      <c r="Q392" s="208"/>
      <c r="R392" s="208"/>
      <c r="S392" s="20"/>
      <c r="T392" s="20"/>
      <c r="U392" s="20"/>
      <c r="V392" s="212"/>
      <c r="W392" s="20"/>
      <c r="X392" s="20"/>
      <c r="Y392" s="20"/>
      <c r="Z392" s="20"/>
    </row>
    <row r="393" ht="22.5" customHeight="1">
      <c r="A393" s="20"/>
      <c r="B393" s="208"/>
      <c r="C393" s="208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"/>
      <c r="P393" s="20"/>
      <c r="Q393" s="208"/>
      <c r="R393" s="208"/>
      <c r="S393" s="20"/>
      <c r="T393" s="20"/>
      <c r="U393" s="20"/>
      <c r="V393" s="212"/>
      <c r="W393" s="20"/>
      <c r="X393" s="20"/>
      <c r="Y393" s="20"/>
      <c r="Z393" s="20"/>
    </row>
    <row r="394" ht="22.5" customHeight="1">
      <c r="A394" s="20"/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"/>
      <c r="P394" s="20"/>
      <c r="Q394" s="208"/>
      <c r="R394" s="208"/>
      <c r="S394" s="20"/>
      <c r="T394" s="20"/>
      <c r="U394" s="20"/>
      <c r="V394" s="212"/>
      <c r="W394" s="20"/>
      <c r="X394" s="20"/>
      <c r="Y394" s="20"/>
      <c r="Z394" s="20"/>
    </row>
    <row r="395" ht="22.5" customHeight="1">
      <c r="A395" s="20"/>
      <c r="B395" s="208"/>
      <c r="C395" s="208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"/>
      <c r="P395" s="20"/>
      <c r="Q395" s="208"/>
      <c r="R395" s="208"/>
      <c r="S395" s="20"/>
      <c r="T395" s="20"/>
      <c r="U395" s="20"/>
      <c r="V395" s="212"/>
      <c r="W395" s="20"/>
      <c r="X395" s="20"/>
      <c r="Y395" s="20"/>
      <c r="Z395" s="20"/>
    </row>
    <row r="396" ht="22.5" customHeight="1">
      <c r="A396" s="20"/>
      <c r="B396" s="208"/>
      <c r="C396" s="208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"/>
      <c r="P396" s="20"/>
      <c r="Q396" s="208"/>
      <c r="R396" s="208"/>
      <c r="S396" s="20"/>
      <c r="T396" s="20"/>
      <c r="U396" s="20"/>
      <c r="V396" s="212"/>
      <c r="W396" s="20"/>
      <c r="X396" s="20"/>
      <c r="Y396" s="20"/>
      <c r="Z396" s="20"/>
    </row>
    <row r="397" ht="22.5" customHeight="1">
      <c r="A397" s="20"/>
      <c r="B397" s="208"/>
      <c r="C397" s="208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"/>
      <c r="P397" s="20"/>
      <c r="Q397" s="208"/>
      <c r="R397" s="208"/>
      <c r="S397" s="20"/>
      <c r="T397" s="20"/>
      <c r="U397" s="20"/>
      <c r="V397" s="212"/>
      <c r="W397" s="20"/>
      <c r="X397" s="20"/>
      <c r="Y397" s="20"/>
      <c r="Z397" s="20"/>
    </row>
    <row r="398" ht="22.5" customHeight="1">
      <c r="A398" s="20"/>
      <c r="B398" s="208"/>
      <c r="C398" s="208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"/>
      <c r="P398" s="20"/>
      <c r="Q398" s="208"/>
      <c r="R398" s="208"/>
      <c r="S398" s="20"/>
      <c r="T398" s="20"/>
      <c r="U398" s="20"/>
      <c r="V398" s="212"/>
      <c r="W398" s="20"/>
      <c r="X398" s="20"/>
      <c r="Y398" s="20"/>
      <c r="Z398" s="20"/>
    </row>
    <row r="399" ht="22.5" customHeight="1">
      <c r="A399" s="20"/>
      <c r="B399" s="208"/>
      <c r="C399" s="208"/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N399" s="208"/>
      <c r="O399" s="20"/>
      <c r="P399" s="20"/>
      <c r="Q399" s="208"/>
      <c r="R399" s="208"/>
      <c r="S399" s="20"/>
      <c r="T399" s="20"/>
      <c r="U399" s="20"/>
      <c r="V399" s="212"/>
      <c r="W399" s="20"/>
      <c r="X399" s="20"/>
      <c r="Y399" s="20"/>
      <c r="Z399" s="20"/>
    </row>
    <row r="400" ht="22.5" customHeight="1">
      <c r="A400" s="20"/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"/>
      <c r="P400" s="20"/>
      <c r="Q400" s="208"/>
      <c r="R400" s="208"/>
      <c r="S400" s="20"/>
      <c r="T400" s="20"/>
      <c r="U400" s="20"/>
      <c r="V400" s="212"/>
      <c r="W400" s="20"/>
      <c r="X400" s="20"/>
      <c r="Y400" s="20"/>
      <c r="Z400" s="20"/>
    </row>
    <row r="401" ht="22.5" customHeight="1">
      <c r="A401" s="20"/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"/>
      <c r="P401" s="20"/>
      <c r="Q401" s="208"/>
      <c r="R401" s="208"/>
      <c r="S401" s="20"/>
      <c r="T401" s="20"/>
      <c r="U401" s="20"/>
      <c r="V401" s="212"/>
      <c r="W401" s="20"/>
      <c r="X401" s="20"/>
      <c r="Y401" s="20"/>
      <c r="Z401" s="20"/>
    </row>
    <row r="402" ht="22.5" customHeight="1">
      <c r="A402" s="20"/>
      <c r="B402" s="208"/>
      <c r="C402" s="208"/>
      <c r="D402" s="208"/>
      <c r="E402" s="208"/>
      <c r="F402" s="208"/>
      <c r="G402" s="208"/>
      <c r="H402" s="208"/>
      <c r="I402" s="208"/>
      <c r="J402" s="208"/>
      <c r="K402" s="208"/>
      <c r="L402" s="208"/>
      <c r="M402" s="208"/>
      <c r="N402" s="208"/>
      <c r="O402" s="20"/>
      <c r="P402" s="20"/>
      <c r="Q402" s="208"/>
      <c r="R402" s="208"/>
      <c r="S402" s="20"/>
      <c r="T402" s="20"/>
      <c r="U402" s="20"/>
      <c r="V402" s="212"/>
      <c r="W402" s="20"/>
      <c r="X402" s="20"/>
      <c r="Y402" s="20"/>
      <c r="Z402" s="20"/>
    </row>
    <row r="403" ht="22.5" customHeight="1">
      <c r="A403" s="20"/>
      <c r="B403" s="208"/>
      <c r="C403" s="208"/>
      <c r="D403" s="208"/>
      <c r="E403" s="208"/>
      <c r="F403" s="208"/>
      <c r="G403" s="208"/>
      <c r="H403" s="208"/>
      <c r="I403" s="208"/>
      <c r="J403" s="208"/>
      <c r="K403" s="208"/>
      <c r="L403" s="208"/>
      <c r="M403" s="208"/>
      <c r="N403" s="208"/>
      <c r="O403" s="20"/>
      <c r="P403" s="20"/>
      <c r="Q403" s="208"/>
      <c r="R403" s="208"/>
      <c r="S403" s="20"/>
      <c r="T403" s="20"/>
      <c r="U403" s="20"/>
      <c r="V403" s="212"/>
      <c r="W403" s="20"/>
      <c r="X403" s="20"/>
      <c r="Y403" s="20"/>
      <c r="Z403" s="20"/>
    </row>
    <row r="404" ht="22.5" customHeight="1">
      <c r="A404" s="20"/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"/>
      <c r="P404" s="20"/>
      <c r="Q404" s="208"/>
      <c r="R404" s="208"/>
      <c r="S404" s="20"/>
      <c r="T404" s="20"/>
      <c r="U404" s="20"/>
      <c r="V404" s="212"/>
      <c r="W404" s="20"/>
      <c r="X404" s="20"/>
      <c r="Y404" s="20"/>
      <c r="Z404" s="20"/>
    </row>
    <row r="405" ht="22.5" customHeight="1">
      <c r="A405" s="20"/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  <c r="L405" s="208"/>
      <c r="M405" s="208"/>
      <c r="N405" s="208"/>
      <c r="O405" s="20"/>
      <c r="P405" s="20"/>
      <c r="Q405" s="208"/>
      <c r="R405" s="208"/>
      <c r="S405" s="20"/>
      <c r="T405" s="20"/>
      <c r="U405" s="20"/>
      <c r="V405" s="212"/>
      <c r="W405" s="20"/>
      <c r="X405" s="20"/>
      <c r="Y405" s="20"/>
      <c r="Z405" s="20"/>
    </row>
    <row r="406" ht="22.5" customHeight="1">
      <c r="A406" s="20"/>
      <c r="B406" s="208"/>
      <c r="C406" s="208"/>
      <c r="D406" s="208"/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"/>
      <c r="P406" s="20"/>
      <c r="Q406" s="208"/>
      <c r="R406" s="208"/>
      <c r="S406" s="20"/>
      <c r="T406" s="20"/>
      <c r="U406" s="20"/>
      <c r="V406" s="212"/>
      <c r="W406" s="20"/>
      <c r="X406" s="20"/>
      <c r="Y406" s="20"/>
      <c r="Z406" s="20"/>
    </row>
    <row r="407" ht="22.5" customHeight="1">
      <c r="A407" s="20"/>
      <c r="B407" s="208"/>
      <c r="C407" s="208"/>
      <c r="D407" s="208"/>
      <c r="E407" s="208"/>
      <c r="F407" s="208"/>
      <c r="G407" s="208"/>
      <c r="H407" s="208"/>
      <c r="I407" s="208"/>
      <c r="J407" s="208"/>
      <c r="K407" s="208"/>
      <c r="L407" s="208"/>
      <c r="M407" s="208"/>
      <c r="N407" s="208"/>
      <c r="O407" s="20"/>
      <c r="P407" s="20"/>
      <c r="Q407" s="208"/>
      <c r="R407" s="208"/>
      <c r="S407" s="20"/>
      <c r="T407" s="20"/>
      <c r="U407" s="20"/>
      <c r="V407" s="212"/>
      <c r="W407" s="20"/>
      <c r="X407" s="20"/>
      <c r="Y407" s="20"/>
      <c r="Z407" s="20"/>
    </row>
    <row r="408" ht="22.5" customHeight="1">
      <c r="A408" s="20"/>
      <c r="B408" s="208"/>
      <c r="C408" s="208"/>
      <c r="D408" s="208"/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"/>
      <c r="P408" s="20"/>
      <c r="Q408" s="208"/>
      <c r="R408" s="208"/>
      <c r="S408" s="20"/>
      <c r="T408" s="20"/>
      <c r="U408" s="20"/>
      <c r="V408" s="212"/>
      <c r="W408" s="20"/>
      <c r="X408" s="20"/>
      <c r="Y408" s="20"/>
      <c r="Z408" s="20"/>
    </row>
    <row r="409" ht="22.5" customHeight="1">
      <c r="A409" s="20"/>
      <c r="B409" s="208"/>
      <c r="C409" s="208"/>
      <c r="D409" s="208"/>
      <c r="E409" s="208"/>
      <c r="F409" s="208"/>
      <c r="G409" s="208"/>
      <c r="H409" s="208"/>
      <c r="I409" s="208"/>
      <c r="J409" s="208"/>
      <c r="K409" s="208"/>
      <c r="L409" s="208"/>
      <c r="M409" s="208"/>
      <c r="N409" s="208"/>
      <c r="O409" s="20"/>
      <c r="P409" s="20"/>
      <c r="Q409" s="208"/>
      <c r="R409" s="208"/>
      <c r="S409" s="20"/>
      <c r="T409" s="20"/>
      <c r="U409" s="20"/>
      <c r="V409" s="212"/>
      <c r="W409" s="20"/>
      <c r="X409" s="20"/>
      <c r="Y409" s="20"/>
      <c r="Z409" s="20"/>
    </row>
    <row r="410" ht="22.5" customHeight="1">
      <c r="A410" s="20"/>
      <c r="B410" s="208"/>
      <c r="C410" s="208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"/>
      <c r="P410" s="20"/>
      <c r="Q410" s="208"/>
      <c r="R410" s="208"/>
      <c r="S410" s="20"/>
      <c r="T410" s="20"/>
      <c r="U410" s="20"/>
      <c r="V410" s="212"/>
      <c r="W410" s="20"/>
      <c r="X410" s="20"/>
      <c r="Y410" s="20"/>
      <c r="Z410" s="20"/>
    </row>
    <row r="411" ht="22.5" customHeight="1">
      <c r="A411" s="20"/>
      <c r="B411" s="208"/>
      <c r="C411" s="208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"/>
      <c r="P411" s="20"/>
      <c r="Q411" s="208"/>
      <c r="R411" s="208"/>
      <c r="S411" s="20"/>
      <c r="T411" s="20"/>
      <c r="U411" s="20"/>
      <c r="V411" s="212"/>
      <c r="W411" s="20"/>
      <c r="X411" s="20"/>
      <c r="Y411" s="20"/>
      <c r="Z411" s="20"/>
    </row>
    <row r="412" ht="22.5" customHeight="1">
      <c r="A412" s="20"/>
      <c r="B412" s="208"/>
      <c r="C412" s="208"/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"/>
      <c r="P412" s="20"/>
      <c r="Q412" s="208"/>
      <c r="R412" s="208"/>
      <c r="S412" s="20"/>
      <c r="T412" s="20"/>
      <c r="U412" s="20"/>
      <c r="V412" s="212"/>
      <c r="W412" s="20"/>
      <c r="X412" s="20"/>
      <c r="Y412" s="20"/>
      <c r="Z412" s="20"/>
    </row>
    <row r="413" ht="22.5" customHeight="1">
      <c r="A413" s="20"/>
      <c r="B413" s="208"/>
      <c r="C413" s="208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"/>
      <c r="P413" s="20"/>
      <c r="Q413" s="208"/>
      <c r="R413" s="208"/>
      <c r="S413" s="20"/>
      <c r="T413" s="20"/>
      <c r="U413" s="20"/>
      <c r="V413" s="212"/>
      <c r="W413" s="20"/>
      <c r="X413" s="20"/>
      <c r="Y413" s="20"/>
      <c r="Z413" s="20"/>
    </row>
    <row r="414" ht="22.5" customHeight="1">
      <c r="A414" s="20"/>
      <c r="B414" s="208"/>
      <c r="C414" s="208"/>
      <c r="D414" s="208"/>
      <c r="E414" s="208"/>
      <c r="F414" s="208"/>
      <c r="G414" s="208"/>
      <c r="H414" s="208"/>
      <c r="I414" s="208"/>
      <c r="J414" s="208"/>
      <c r="K414" s="208"/>
      <c r="L414" s="208"/>
      <c r="M414" s="208"/>
      <c r="N414" s="208"/>
      <c r="O414" s="20"/>
      <c r="P414" s="20"/>
      <c r="Q414" s="208"/>
      <c r="R414" s="208"/>
      <c r="S414" s="20"/>
      <c r="T414" s="20"/>
      <c r="U414" s="20"/>
      <c r="V414" s="212"/>
      <c r="W414" s="20"/>
      <c r="X414" s="20"/>
      <c r="Y414" s="20"/>
      <c r="Z414" s="20"/>
    </row>
    <row r="415" ht="22.5" customHeight="1">
      <c r="A415" s="20"/>
      <c r="B415" s="208"/>
      <c r="C415" s="208"/>
      <c r="D415" s="208"/>
      <c r="E415" s="208"/>
      <c r="F415" s="208"/>
      <c r="G415" s="208"/>
      <c r="H415" s="208"/>
      <c r="I415" s="208"/>
      <c r="J415" s="208"/>
      <c r="K415" s="208"/>
      <c r="L415" s="208"/>
      <c r="M415" s="208"/>
      <c r="N415" s="208"/>
      <c r="O415" s="20"/>
      <c r="P415" s="20"/>
      <c r="Q415" s="208"/>
      <c r="R415" s="208"/>
      <c r="S415" s="20"/>
      <c r="T415" s="20"/>
      <c r="U415" s="20"/>
      <c r="V415" s="212"/>
      <c r="W415" s="20"/>
      <c r="X415" s="20"/>
      <c r="Y415" s="20"/>
      <c r="Z415" s="20"/>
    </row>
    <row r="416" ht="22.5" customHeight="1">
      <c r="A416" s="20"/>
      <c r="B416" s="208"/>
      <c r="C416" s="208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"/>
      <c r="P416" s="20"/>
      <c r="Q416" s="208"/>
      <c r="R416" s="208"/>
      <c r="S416" s="20"/>
      <c r="T416" s="20"/>
      <c r="U416" s="20"/>
      <c r="V416" s="212"/>
      <c r="W416" s="20"/>
      <c r="X416" s="20"/>
      <c r="Y416" s="20"/>
      <c r="Z416" s="20"/>
    </row>
    <row r="417" ht="22.5" customHeight="1">
      <c r="A417" s="20"/>
      <c r="B417" s="208"/>
      <c r="C417" s="208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"/>
      <c r="P417" s="20"/>
      <c r="Q417" s="208"/>
      <c r="R417" s="208"/>
      <c r="S417" s="20"/>
      <c r="T417" s="20"/>
      <c r="U417" s="20"/>
      <c r="V417" s="212"/>
      <c r="W417" s="20"/>
      <c r="X417" s="20"/>
      <c r="Y417" s="20"/>
      <c r="Z417" s="20"/>
    </row>
    <row r="418" ht="22.5" customHeight="1">
      <c r="A418" s="20"/>
      <c r="B418" s="208"/>
      <c r="C418" s="208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"/>
      <c r="P418" s="20"/>
      <c r="Q418" s="208"/>
      <c r="R418" s="208"/>
      <c r="S418" s="20"/>
      <c r="T418" s="20"/>
      <c r="U418" s="20"/>
      <c r="V418" s="212"/>
      <c r="W418" s="20"/>
      <c r="X418" s="20"/>
      <c r="Y418" s="20"/>
      <c r="Z418" s="20"/>
    </row>
    <row r="419" ht="22.5" customHeight="1">
      <c r="A419" s="20"/>
      <c r="B419" s="208"/>
      <c r="C419" s="208"/>
      <c r="D419" s="208"/>
      <c r="E419" s="208"/>
      <c r="F419" s="208"/>
      <c r="G419" s="208"/>
      <c r="H419" s="208"/>
      <c r="I419" s="208"/>
      <c r="J419" s="208"/>
      <c r="K419" s="208"/>
      <c r="L419" s="208"/>
      <c r="M419" s="208"/>
      <c r="N419" s="208"/>
      <c r="O419" s="20"/>
      <c r="P419" s="20"/>
      <c r="Q419" s="208"/>
      <c r="R419" s="208"/>
      <c r="S419" s="20"/>
      <c r="T419" s="20"/>
      <c r="U419" s="20"/>
      <c r="V419" s="212"/>
      <c r="W419" s="20"/>
      <c r="X419" s="20"/>
      <c r="Y419" s="20"/>
      <c r="Z419" s="20"/>
    </row>
    <row r="420" ht="22.5" customHeight="1">
      <c r="A420" s="20"/>
      <c r="B420" s="208"/>
      <c r="C420" s="208"/>
      <c r="D420" s="208"/>
      <c r="E420" s="208"/>
      <c r="F420" s="208"/>
      <c r="G420" s="208"/>
      <c r="H420" s="208"/>
      <c r="I420" s="208"/>
      <c r="J420" s="208"/>
      <c r="K420" s="208"/>
      <c r="L420" s="208"/>
      <c r="M420" s="208"/>
      <c r="N420" s="208"/>
      <c r="O420" s="20"/>
      <c r="P420" s="20"/>
      <c r="Q420" s="208"/>
      <c r="R420" s="208"/>
      <c r="S420" s="20"/>
      <c r="T420" s="20"/>
      <c r="U420" s="20"/>
      <c r="V420" s="212"/>
      <c r="W420" s="20"/>
      <c r="X420" s="20"/>
      <c r="Y420" s="20"/>
      <c r="Z420" s="20"/>
    </row>
    <row r="421" ht="22.5" customHeight="1">
      <c r="A421" s="20"/>
      <c r="B421" s="208"/>
      <c r="C421" s="208"/>
      <c r="D421" s="208"/>
      <c r="E421" s="208"/>
      <c r="F421" s="208"/>
      <c r="G421" s="208"/>
      <c r="H421" s="208"/>
      <c r="I421" s="208"/>
      <c r="J421" s="208"/>
      <c r="K421" s="208"/>
      <c r="L421" s="208"/>
      <c r="M421" s="208"/>
      <c r="N421" s="208"/>
      <c r="O421" s="20"/>
      <c r="P421" s="20"/>
      <c r="Q421" s="208"/>
      <c r="R421" s="208"/>
      <c r="S421" s="20"/>
      <c r="T421" s="20"/>
      <c r="U421" s="20"/>
      <c r="V421" s="212"/>
      <c r="W421" s="20"/>
      <c r="X421" s="20"/>
      <c r="Y421" s="20"/>
      <c r="Z421" s="20"/>
    </row>
    <row r="422" ht="22.5" customHeight="1">
      <c r="A422" s="20"/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"/>
      <c r="P422" s="20"/>
      <c r="Q422" s="208"/>
      <c r="R422" s="208"/>
      <c r="S422" s="20"/>
      <c r="T422" s="20"/>
      <c r="U422" s="20"/>
      <c r="V422" s="212"/>
      <c r="W422" s="20"/>
      <c r="X422" s="20"/>
      <c r="Y422" s="20"/>
      <c r="Z422" s="20"/>
    </row>
    <row r="423" ht="22.5" customHeight="1">
      <c r="A423" s="20"/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"/>
      <c r="P423" s="20"/>
      <c r="Q423" s="208"/>
      <c r="R423" s="208"/>
      <c r="S423" s="20"/>
      <c r="T423" s="20"/>
      <c r="U423" s="20"/>
      <c r="V423" s="212"/>
      <c r="W423" s="20"/>
      <c r="X423" s="20"/>
      <c r="Y423" s="20"/>
      <c r="Z423" s="20"/>
    </row>
    <row r="424" ht="22.5" customHeight="1">
      <c r="A424" s="20"/>
      <c r="B424" s="208"/>
      <c r="C424" s="208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"/>
      <c r="P424" s="20"/>
      <c r="Q424" s="208"/>
      <c r="R424" s="208"/>
      <c r="S424" s="20"/>
      <c r="T424" s="20"/>
      <c r="U424" s="20"/>
      <c r="V424" s="212"/>
      <c r="W424" s="20"/>
      <c r="X424" s="20"/>
      <c r="Y424" s="20"/>
      <c r="Z424" s="20"/>
    </row>
    <row r="425" ht="22.5" customHeight="1">
      <c r="A425" s="20"/>
      <c r="B425" s="208"/>
      <c r="C425" s="208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8"/>
      <c r="O425" s="20"/>
      <c r="P425" s="20"/>
      <c r="Q425" s="208"/>
      <c r="R425" s="208"/>
      <c r="S425" s="20"/>
      <c r="T425" s="20"/>
      <c r="U425" s="20"/>
      <c r="V425" s="212"/>
      <c r="W425" s="20"/>
      <c r="X425" s="20"/>
      <c r="Y425" s="20"/>
      <c r="Z425" s="20"/>
    </row>
    <row r="426" ht="22.5" customHeight="1">
      <c r="A426" s="20"/>
      <c r="B426" s="208"/>
      <c r="C426" s="208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0"/>
      <c r="P426" s="20"/>
      <c r="Q426" s="208"/>
      <c r="R426" s="208"/>
      <c r="S426" s="20"/>
      <c r="T426" s="20"/>
      <c r="U426" s="20"/>
      <c r="V426" s="212"/>
      <c r="W426" s="20"/>
      <c r="X426" s="20"/>
      <c r="Y426" s="20"/>
      <c r="Z426" s="20"/>
    </row>
    <row r="427" ht="22.5" customHeight="1">
      <c r="A427" s="20"/>
      <c r="B427" s="208"/>
      <c r="C427" s="208"/>
      <c r="D427" s="208"/>
      <c r="E427" s="208"/>
      <c r="F427" s="208"/>
      <c r="G427" s="208"/>
      <c r="H427" s="208"/>
      <c r="I427" s="208"/>
      <c r="J427" s="208"/>
      <c r="K427" s="208"/>
      <c r="L427" s="208"/>
      <c r="M427" s="208"/>
      <c r="N427" s="208"/>
      <c r="O427" s="20"/>
      <c r="P427" s="20"/>
      <c r="Q427" s="208"/>
      <c r="R427" s="208"/>
      <c r="S427" s="20"/>
      <c r="T427" s="20"/>
      <c r="U427" s="20"/>
      <c r="V427" s="212"/>
      <c r="W427" s="20"/>
      <c r="X427" s="20"/>
      <c r="Y427" s="20"/>
      <c r="Z427" s="20"/>
    </row>
    <row r="428" ht="22.5" customHeight="1">
      <c r="A428" s="20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"/>
      <c r="P428" s="20"/>
      <c r="Q428" s="208"/>
      <c r="R428" s="208"/>
      <c r="S428" s="20"/>
      <c r="T428" s="20"/>
      <c r="U428" s="20"/>
      <c r="V428" s="212"/>
      <c r="W428" s="20"/>
      <c r="X428" s="20"/>
      <c r="Y428" s="20"/>
      <c r="Z428" s="20"/>
    </row>
    <row r="429" ht="22.5" customHeight="1">
      <c r="A429" s="20"/>
      <c r="B429" s="208"/>
      <c r="C429" s="208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8"/>
      <c r="O429" s="20"/>
      <c r="P429" s="20"/>
      <c r="Q429" s="208"/>
      <c r="R429" s="208"/>
      <c r="S429" s="20"/>
      <c r="T429" s="20"/>
      <c r="U429" s="20"/>
      <c r="V429" s="212"/>
      <c r="W429" s="20"/>
      <c r="X429" s="20"/>
      <c r="Y429" s="20"/>
      <c r="Z429" s="20"/>
    </row>
    <row r="430" ht="22.5" customHeight="1">
      <c r="A430" s="20"/>
      <c r="B430" s="208"/>
      <c r="C430" s="208"/>
      <c r="D430" s="208"/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"/>
      <c r="P430" s="20"/>
      <c r="Q430" s="208"/>
      <c r="R430" s="208"/>
      <c r="S430" s="20"/>
      <c r="T430" s="20"/>
      <c r="U430" s="20"/>
      <c r="V430" s="212"/>
      <c r="W430" s="20"/>
      <c r="X430" s="20"/>
      <c r="Y430" s="20"/>
      <c r="Z430" s="20"/>
    </row>
    <row r="431" ht="22.5" customHeight="1">
      <c r="A431" s="20"/>
      <c r="B431" s="208"/>
      <c r="C431" s="208"/>
      <c r="D431" s="208"/>
      <c r="E431" s="208"/>
      <c r="F431" s="208"/>
      <c r="G431" s="208"/>
      <c r="H431" s="208"/>
      <c r="I431" s="208"/>
      <c r="J431" s="208"/>
      <c r="K431" s="208"/>
      <c r="L431" s="208"/>
      <c r="M431" s="208"/>
      <c r="N431" s="208"/>
      <c r="O431" s="20"/>
      <c r="P431" s="20"/>
      <c r="Q431" s="208"/>
      <c r="R431" s="208"/>
      <c r="S431" s="20"/>
      <c r="T431" s="20"/>
      <c r="U431" s="20"/>
      <c r="V431" s="212"/>
      <c r="W431" s="20"/>
      <c r="X431" s="20"/>
      <c r="Y431" s="20"/>
      <c r="Z431" s="20"/>
    </row>
    <row r="432" ht="22.5" customHeight="1">
      <c r="A432" s="20"/>
      <c r="B432" s="208"/>
      <c r="C432" s="208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"/>
      <c r="P432" s="20"/>
      <c r="Q432" s="208"/>
      <c r="R432" s="208"/>
      <c r="S432" s="20"/>
      <c r="T432" s="20"/>
      <c r="U432" s="20"/>
      <c r="V432" s="212"/>
      <c r="W432" s="20"/>
      <c r="X432" s="20"/>
      <c r="Y432" s="20"/>
      <c r="Z432" s="20"/>
    </row>
    <row r="433" ht="22.5" customHeight="1">
      <c r="A433" s="20"/>
      <c r="B433" s="208"/>
      <c r="C433" s="208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"/>
      <c r="P433" s="20"/>
      <c r="Q433" s="208"/>
      <c r="R433" s="208"/>
      <c r="S433" s="20"/>
      <c r="T433" s="20"/>
      <c r="U433" s="20"/>
      <c r="V433" s="212"/>
      <c r="W433" s="20"/>
      <c r="X433" s="20"/>
      <c r="Y433" s="20"/>
      <c r="Z433" s="20"/>
    </row>
    <row r="434" ht="22.5" customHeight="1">
      <c r="A434" s="20"/>
      <c r="B434" s="208"/>
      <c r="C434" s="208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"/>
      <c r="P434" s="20"/>
      <c r="Q434" s="208"/>
      <c r="R434" s="208"/>
      <c r="S434" s="20"/>
      <c r="T434" s="20"/>
      <c r="U434" s="20"/>
      <c r="V434" s="212"/>
      <c r="W434" s="20"/>
      <c r="X434" s="20"/>
      <c r="Y434" s="20"/>
      <c r="Z434" s="20"/>
    </row>
    <row r="435" ht="22.5" customHeight="1">
      <c r="A435" s="20"/>
      <c r="B435" s="208"/>
      <c r="C435" s="208"/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"/>
      <c r="P435" s="20"/>
      <c r="Q435" s="208"/>
      <c r="R435" s="208"/>
      <c r="S435" s="20"/>
      <c r="T435" s="20"/>
      <c r="U435" s="20"/>
      <c r="V435" s="212"/>
      <c r="W435" s="20"/>
      <c r="X435" s="20"/>
      <c r="Y435" s="20"/>
      <c r="Z435" s="20"/>
    </row>
    <row r="436" ht="22.5" customHeight="1">
      <c r="A436" s="20"/>
      <c r="B436" s="208"/>
      <c r="C436" s="208"/>
      <c r="D436" s="208"/>
      <c r="E436" s="208"/>
      <c r="F436" s="208"/>
      <c r="G436" s="208"/>
      <c r="H436" s="208"/>
      <c r="I436" s="208"/>
      <c r="J436" s="208"/>
      <c r="K436" s="208"/>
      <c r="L436" s="208"/>
      <c r="M436" s="208"/>
      <c r="N436" s="208"/>
      <c r="O436" s="20"/>
      <c r="P436" s="20"/>
      <c r="Q436" s="208"/>
      <c r="R436" s="208"/>
      <c r="S436" s="20"/>
      <c r="T436" s="20"/>
      <c r="U436" s="20"/>
      <c r="V436" s="212"/>
      <c r="W436" s="20"/>
      <c r="X436" s="20"/>
      <c r="Y436" s="20"/>
      <c r="Z436" s="20"/>
    </row>
    <row r="437" ht="22.5" customHeight="1">
      <c r="A437" s="20"/>
      <c r="B437" s="208"/>
      <c r="C437" s="208"/>
      <c r="D437" s="208"/>
      <c r="E437" s="208"/>
      <c r="F437" s="208"/>
      <c r="G437" s="208"/>
      <c r="H437" s="208"/>
      <c r="I437" s="208"/>
      <c r="J437" s="208"/>
      <c r="K437" s="208"/>
      <c r="L437" s="208"/>
      <c r="M437" s="208"/>
      <c r="N437" s="208"/>
      <c r="O437" s="20"/>
      <c r="P437" s="20"/>
      <c r="Q437" s="208"/>
      <c r="R437" s="208"/>
      <c r="S437" s="20"/>
      <c r="T437" s="20"/>
      <c r="U437" s="20"/>
      <c r="V437" s="212"/>
      <c r="W437" s="20"/>
      <c r="X437" s="20"/>
      <c r="Y437" s="20"/>
      <c r="Z437" s="20"/>
    </row>
    <row r="438" ht="22.5" customHeight="1">
      <c r="A438" s="20"/>
      <c r="B438" s="208"/>
      <c r="C438" s="208"/>
      <c r="D438" s="208"/>
      <c r="E438" s="208"/>
      <c r="F438" s="208"/>
      <c r="G438" s="208"/>
      <c r="H438" s="208"/>
      <c r="I438" s="208"/>
      <c r="J438" s="208"/>
      <c r="K438" s="208"/>
      <c r="L438" s="208"/>
      <c r="M438" s="208"/>
      <c r="N438" s="208"/>
      <c r="O438" s="20"/>
      <c r="P438" s="20"/>
      <c r="Q438" s="208"/>
      <c r="R438" s="208"/>
      <c r="S438" s="20"/>
      <c r="T438" s="20"/>
      <c r="U438" s="20"/>
      <c r="V438" s="212"/>
      <c r="W438" s="20"/>
      <c r="X438" s="20"/>
      <c r="Y438" s="20"/>
      <c r="Z438" s="20"/>
    </row>
    <row r="439" ht="22.5" customHeight="1">
      <c r="A439" s="20"/>
      <c r="B439" s="208"/>
      <c r="C439" s="208"/>
      <c r="D439" s="208"/>
      <c r="E439" s="208"/>
      <c r="F439" s="208"/>
      <c r="G439" s="208"/>
      <c r="H439" s="208"/>
      <c r="I439" s="208"/>
      <c r="J439" s="208"/>
      <c r="K439" s="208"/>
      <c r="L439" s="208"/>
      <c r="M439" s="208"/>
      <c r="N439" s="208"/>
      <c r="O439" s="20"/>
      <c r="P439" s="20"/>
      <c r="Q439" s="208"/>
      <c r="R439" s="208"/>
      <c r="S439" s="20"/>
      <c r="T439" s="20"/>
      <c r="U439" s="20"/>
      <c r="V439" s="212"/>
      <c r="W439" s="20"/>
      <c r="X439" s="20"/>
      <c r="Y439" s="20"/>
      <c r="Z439" s="20"/>
    </row>
    <row r="440" ht="22.5" customHeight="1">
      <c r="A440" s="20"/>
      <c r="B440" s="208"/>
      <c r="C440" s="208"/>
      <c r="D440" s="208"/>
      <c r="E440" s="208"/>
      <c r="F440" s="208"/>
      <c r="G440" s="208"/>
      <c r="H440" s="208"/>
      <c r="I440" s="208"/>
      <c r="J440" s="208"/>
      <c r="K440" s="208"/>
      <c r="L440" s="208"/>
      <c r="M440" s="208"/>
      <c r="N440" s="208"/>
      <c r="O440" s="20"/>
      <c r="P440" s="20"/>
      <c r="Q440" s="208"/>
      <c r="R440" s="208"/>
      <c r="S440" s="20"/>
      <c r="T440" s="20"/>
      <c r="U440" s="20"/>
      <c r="V440" s="212"/>
      <c r="W440" s="20"/>
      <c r="X440" s="20"/>
      <c r="Y440" s="20"/>
      <c r="Z440" s="20"/>
    </row>
    <row r="441" ht="22.5" customHeight="1">
      <c r="A441" s="20"/>
      <c r="B441" s="208"/>
      <c r="C441" s="208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"/>
      <c r="P441" s="20"/>
      <c r="Q441" s="208"/>
      <c r="R441" s="208"/>
      <c r="S441" s="20"/>
      <c r="T441" s="20"/>
      <c r="U441" s="20"/>
      <c r="V441" s="212"/>
      <c r="W441" s="20"/>
      <c r="X441" s="20"/>
      <c r="Y441" s="20"/>
      <c r="Z441" s="20"/>
    </row>
    <row r="442" ht="22.5" customHeight="1">
      <c r="A442" s="20"/>
      <c r="B442" s="208"/>
      <c r="C442" s="208"/>
      <c r="D442" s="208"/>
      <c r="E442" s="208"/>
      <c r="F442" s="208"/>
      <c r="G442" s="208"/>
      <c r="H442" s="208"/>
      <c r="I442" s="208"/>
      <c r="J442" s="208"/>
      <c r="K442" s="208"/>
      <c r="L442" s="208"/>
      <c r="M442" s="208"/>
      <c r="N442" s="208"/>
      <c r="O442" s="20"/>
      <c r="P442" s="20"/>
      <c r="Q442" s="208"/>
      <c r="R442" s="208"/>
      <c r="S442" s="20"/>
      <c r="T442" s="20"/>
      <c r="U442" s="20"/>
      <c r="V442" s="212"/>
      <c r="W442" s="20"/>
      <c r="X442" s="20"/>
      <c r="Y442" s="20"/>
      <c r="Z442" s="20"/>
    </row>
    <row r="443" ht="22.5" customHeight="1">
      <c r="A443" s="20"/>
      <c r="B443" s="208"/>
      <c r="C443" s="208"/>
      <c r="D443" s="208"/>
      <c r="E443" s="208"/>
      <c r="F443" s="208"/>
      <c r="G443" s="208"/>
      <c r="H443" s="208"/>
      <c r="I443" s="208"/>
      <c r="J443" s="208"/>
      <c r="K443" s="208"/>
      <c r="L443" s="208"/>
      <c r="M443" s="208"/>
      <c r="N443" s="208"/>
      <c r="O443" s="20"/>
      <c r="P443" s="20"/>
      <c r="Q443" s="208"/>
      <c r="R443" s="208"/>
      <c r="S443" s="20"/>
      <c r="T443" s="20"/>
      <c r="U443" s="20"/>
      <c r="V443" s="212"/>
      <c r="W443" s="20"/>
      <c r="X443" s="20"/>
      <c r="Y443" s="20"/>
      <c r="Z443" s="20"/>
    </row>
    <row r="444" ht="22.5" customHeight="1">
      <c r="A444" s="20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208"/>
      <c r="O444" s="20"/>
      <c r="P444" s="20"/>
      <c r="Q444" s="208"/>
      <c r="R444" s="208"/>
      <c r="S444" s="20"/>
      <c r="T444" s="20"/>
      <c r="U444" s="20"/>
      <c r="V444" s="212"/>
      <c r="W444" s="20"/>
      <c r="X444" s="20"/>
      <c r="Y444" s="20"/>
      <c r="Z444" s="20"/>
    </row>
    <row r="445" ht="22.5" customHeight="1">
      <c r="A445" s="20"/>
      <c r="B445" s="208"/>
      <c r="C445" s="208"/>
      <c r="D445" s="208"/>
      <c r="E445" s="208"/>
      <c r="F445" s="208"/>
      <c r="G445" s="208"/>
      <c r="H445" s="208"/>
      <c r="I445" s="208"/>
      <c r="J445" s="208"/>
      <c r="K445" s="208"/>
      <c r="L445" s="208"/>
      <c r="M445" s="208"/>
      <c r="N445" s="208"/>
      <c r="O445" s="20"/>
      <c r="P445" s="20"/>
      <c r="Q445" s="208"/>
      <c r="R445" s="208"/>
      <c r="S445" s="20"/>
      <c r="T445" s="20"/>
      <c r="U445" s="20"/>
      <c r="V445" s="212"/>
      <c r="W445" s="20"/>
      <c r="X445" s="20"/>
      <c r="Y445" s="20"/>
      <c r="Z445" s="20"/>
    </row>
    <row r="446" ht="22.5" customHeight="1">
      <c r="A446" s="20"/>
      <c r="B446" s="208"/>
      <c r="C446" s="208"/>
      <c r="D446" s="208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"/>
      <c r="P446" s="20"/>
      <c r="Q446" s="208"/>
      <c r="R446" s="208"/>
      <c r="S446" s="20"/>
      <c r="T446" s="20"/>
      <c r="U446" s="20"/>
      <c r="V446" s="212"/>
      <c r="W446" s="20"/>
      <c r="X446" s="20"/>
      <c r="Y446" s="20"/>
      <c r="Z446" s="20"/>
    </row>
    <row r="447" ht="22.5" customHeight="1">
      <c r="A447" s="20"/>
      <c r="B447" s="208"/>
      <c r="C447" s="208"/>
      <c r="D447" s="208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"/>
      <c r="P447" s="20"/>
      <c r="Q447" s="208"/>
      <c r="R447" s="208"/>
      <c r="S447" s="20"/>
      <c r="T447" s="20"/>
      <c r="U447" s="20"/>
      <c r="V447" s="212"/>
      <c r="W447" s="20"/>
      <c r="X447" s="20"/>
      <c r="Y447" s="20"/>
      <c r="Z447" s="20"/>
    </row>
    <row r="448" ht="22.5" customHeight="1">
      <c r="A448" s="20"/>
      <c r="B448" s="208"/>
      <c r="C448" s="208"/>
      <c r="D448" s="208"/>
      <c r="E448" s="208"/>
      <c r="F448" s="208"/>
      <c r="G448" s="208"/>
      <c r="H448" s="208"/>
      <c r="I448" s="208"/>
      <c r="J448" s="208"/>
      <c r="K448" s="208"/>
      <c r="L448" s="208"/>
      <c r="M448" s="208"/>
      <c r="N448" s="208"/>
      <c r="O448" s="20"/>
      <c r="P448" s="20"/>
      <c r="Q448" s="208"/>
      <c r="R448" s="208"/>
      <c r="S448" s="20"/>
      <c r="T448" s="20"/>
      <c r="U448" s="20"/>
      <c r="V448" s="212"/>
      <c r="W448" s="20"/>
      <c r="X448" s="20"/>
      <c r="Y448" s="20"/>
      <c r="Z448" s="20"/>
    </row>
    <row r="449" ht="22.5" customHeight="1">
      <c r="A449" s="20"/>
      <c r="B449" s="208"/>
      <c r="C449" s="208"/>
      <c r="D449" s="208"/>
      <c r="E449" s="208"/>
      <c r="F449" s="208"/>
      <c r="G449" s="208"/>
      <c r="H449" s="208"/>
      <c r="I449" s="208"/>
      <c r="J449" s="208"/>
      <c r="K449" s="208"/>
      <c r="L449" s="208"/>
      <c r="M449" s="208"/>
      <c r="N449" s="208"/>
      <c r="O449" s="20"/>
      <c r="P449" s="20"/>
      <c r="Q449" s="208"/>
      <c r="R449" s="208"/>
      <c r="S449" s="20"/>
      <c r="T449" s="20"/>
      <c r="U449" s="20"/>
      <c r="V449" s="212"/>
      <c r="W449" s="20"/>
      <c r="X449" s="20"/>
      <c r="Y449" s="20"/>
      <c r="Z449" s="20"/>
    </row>
    <row r="450" ht="22.5" customHeight="1">
      <c r="A450" s="20"/>
      <c r="B450" s="208"/>
      <c r="C450" s="208"/>
      <c r="D450" s="208"/>
      <c r="E450" s="208"/>
      <c r="F450" s="208"/>
      <c r="G450" s="208"/>
      <c r="H450" s="208"/>
      <c r="I450" s="208"/>
      <c r="J450" s="208"/>
      <c r="K450" s="208"/>
      <c r="L450" s="208"/>
      <c r="M450" s="208"/>
      <c r="N450" s="208"/>
      <c r="O450" s="20"/>
      <c r="P450" s="20"/>
      <c r="Q450" s="208"/>
      <c r="R450" s="208"/>
      <c r="S450" s="20"/>
      <c r="T450" s="20"/>
      <c r="U450" s="20"/>
      <c r="V450" s="212"/>
      <c r="W450" s="20"/>
      <c r="X450" s="20"/>
      <c r="Y450" s="20"/>
      <c r="Z450" s="20"/>
    </row>
    <row r="451" ht="22.5" customHeight="1">
      <c r="A451" s="20"/>
      <c r="B451" s="208"/>
      <c r="C451" s="208"/>
      <c r="D451" s="208"/>
      <c r="E451" s="208"/>
      <c r="F451" s="208"/>
      <c r="G451" s="208"/>
      <c r="H451" s="208"/>
      <c r="I451" s="208"/>
      <c r="J451" s="208"/>
      <c r="K451" s="208"/>
      <c r="L451" s="208"/>
      <c r="M451" s="208"/>
      <c r="N451" s="208"/>
      <c r="O451" s="20"/>
      <c r="P451" s="20"/>
      <c r="Q451" s="208"/>
      <c r="R451" s="208"/>
      <c r="S451" s="20"/>
      <c r="T451" s="20"/>
      <c r="U451" s="20"/>
      <c r="V451" s="212"/>
      <c r="W451" s="20"/>
      <c r="X451" s="20"/>
      <c r="Y451" s="20"/>
      <c r="Z451" s="20"/>
    </row>
    <row r="452" ht="22.5" customHeight="1">
      <c r="A452" s="20"/>
      <c r="B452" s="208"/>
      <c r="C452" s="208"/>
      <c r="D452" s="208"/>
      <c r="E452" s="208"/>
      <c r="F452" s="208"/>
      <c r="G452" s="208"/>
      <c r="H452" s="208"/>
      <c r="I452" s="208"/>
      <c r="J452" s="208"/>
      <c r="K452" s="208"/>
      <c r="L452" s="208"/>
      <c r="M452" s="208"/>
      <c r="N452" s="208"/>
      <c r="O452" s="20"/>
      <c r="P452" s="20"/>
      <c r="Q452" s="208"/>
      <c r="R452" s="208"/>
      <c r="S452" s="20"/>
      <c r="T452" s="20"/>
      <c r="U452" s="20"/>
      <c r="V452" s="212"/>
      <c r="W452" s="20"/>
      <c r="X452" s="20"/>
      <c r="Y452" s="20"/>
      <c r="Z452" s="20"/>
    </row>
    <row r="453" ht="22.5" customHeight="1">
      <c r="A453" s="20"/>
      <c r="B453" s="208"/>
      <c r="C453" s="208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208"/>
      <c r="O453" s="20"/>
      <c r="P453" s="20"/>
      <c r="Q453" s="208"/>
      <c r="R453" s="208"/>
      <c r="S453" s="20"/>
      <c r="T453" s="20"/>
      <c r="U453" s="20"/>
      <c r="V453" s="212"/>
      <c r="W453" s="20"/>
      <c r="X453" s="20"/>
      <c r="Y453" s="20"/>
      <c r="Z453" s="20"/>
    </row>
    <row r="454" ht="22.5" customHeight="1">
      <c r="A454" s="20"/>
      <c r="B454" s="208"/>
      <c r="C454" s="208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"/>
      <c r="P454" s="20"/>
      <c r="Q454" s="208"/>
      <c r="R454" s="208"/>
      <c r="S454" s="20"/>
      <c r="T454" s="20"/>
      <c r="U454" s="20"/>
      <c r="V454" s="212"/>
      <c r="W454" s="20"/>
      <c r="X454" s="20"/>
      <c r="Y454" s="20"/>
      <c r="Z454" s="20"/>
    </row>
    <row r="455" ht="22.5" customHeight="1">
      <c r="A455" s="20"/>
      <c r="B455" s="208"/>
      <c r="C455" s="208"/>
      <c r="D455" s="208"/>
      <c r="E455" s="208"/>
      <c r="F455" s="208"/>
      <c r="G455" s="208"/>
      <c r="H455" s="208"/>
      <c r="I455" s="208"/>
      <c r="J455" s="208"/>
      <c r="K455" s="208"/>
      <c r="L455" s="208"/>
      <c r="M455" s="208"/>
      <c r="N455" s="208"/>
      <c r="O455" s="20"/>
      <c r="P455" s="20"/>
      <c r="Q455" s="208"/>
      <c r="R455" s="208"/>
      <c r="S455" s="20"/>
      <c r="T455" s="20"/>
      <c r="U455" s="20"/>
      <c r="V455" s="212"/>
      <c r="W455" s="20"/>
      <c r="X455" s="20"/>
      <c r="Y455" s="20"/>
      <c r="Z455" s="20"/>
    </row>
    <row r="456" ht="22.5" customHeight="1">
      <c r="A456" s="20"/>
      <c r="B456" s="208"/>
      <c r="C456" s="208"/>
      <c r="D456" s="208"/>
      <c r="E456" s="208"/>
      <c r="F456" s="208"/>
      <c r="G456" s="208"/>
      <c r="H456" s="208"/>
      <c r="I456" s="208"/>
      <c r="J456" s="208"/>
      <c r="K456" s="208"/>
      <c r="L456" s="208"/>
      <c r="M456" s="208"/>
      <c r="N456" s="208"/>
      <c r="O456" s="20"/>
      <c r="P456" s="20"/>
      <c r="Q456" s="208"/>
      <c r="R456" s="208"/>
      <c r="S456" s="20"/>
      <c r="T456" s="20"/>
      <c r="U456" s="20"/>
      <c r="V456" s="212"/>
      <c r="W456" s="20"/>
      <c r="X456" s="20"/>
      <c r="Y456" s="20"/>
      <c r="Z456" s="20"/>
    </row>
    <row r="457" ht="22.5" customHeight="1">
      <c r="A457" s="20"/>
      <c r="B457" s="208"/>
      <c r="C457" s="208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"/>
      <c r="P457" s="20"/>
      <c r="Q457" s="208"/>
      <c r="R457" s="208"/>
      <c r="S457" s="20"/>
      <c r="T457" s="20"/>
      <c r="U457" s="20"/>
      <c r="V457" s="212"/>
      <c r="W457" s="20"/>
      <c r="X457" s="20"/>
      <c r="Y457" s="20"/>
      <c r="Z457" s="20"/>
    </row>
    <row r="458" ht="22.5" customHeight="1">
      <c r="A458" s="20"/>
      <c r="B458" s="208"/>
      <c r="C458" s="208"/>
      <c r="D458" s="208"/>
      <c r="E458" s="208"/>
      <c r="F458" s="208"/>
      <c r="G458" s="208"/>
      <c r="H458" s="208"/>
      <c r="I458" s="208"/>
      <c r="J458" s="208"/>
      <c r="K458" s="208"/>
      <c r="L458" s="208"/>
      <c r="M458" s="208"/>
      <c r="N458" s="208"/>
      <c r="O458" s="20"/>
      <c r="P458" s="20"/>
      <c r="Q458" s="208"/>
      <c r="R458" s="208"/>
      <c r="S458" s="20"/>
      <c r="T458" s="20"/>
      <c r="U458" s="20"/>
      <c r="V458" s="212"/>
      <c r="W458" s="20"/>
      <c r="X458" s="20"/>
      <c r="Y458" s="20"/>
      <c r="Z458" s="20"/>
    </row>
    <row r="459" ht="22.5" customHeight="1">
      <c r="A459" s="20"/>
      <c r="B459" s="208"/>
      <c r="C459" s="208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8"/>
      <c r="O459" s="20"/>
      <c r="P459" s="20"/>
      <c r="Q459" s="208"/>
      <c r="R459" s="208"/>
      <c r="S459" s="20"/>
      <c r="T459" s="20"/>
      <c r="U459" s="20"/>
      <c r="V459" s="212"/>
      <c r="W459" s="20"/>
      <c r="X459" s="20"/>
      <c r="Y459" s="20"/>
      <c r="Z459" s="20"/>
    </row>
    <row r="460" ht="22.5" customHeight="1">
      <c r="A460" s="20"/>
      <c r="B460" s="208"/>
      <c r="C460" s="208"/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"/>
      <c r="P460" s="20"/>
      <c r="Q460" s="208"/>
      <c r="R460" s="208"/>
      <c r="S460" s="20"/>
      <c r="T460" s="20"/>
      <c r="U460" s="20"/>
      <c r="V460" s="212"/>
      <c r="W460" s="20"/>
      <c r="X460" s="20"/>
      <c r="Y460" s="20"/>
      <c r="Z460" s="20"/>
    </row>
    <row r="461" ht="22.5" customHeight="1">
      <c r="A461" s="20"/>
      <c r="B461" s="208"/>
      <c r="C461" s="208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"/>
      <c r="P461" s="20"/>
      <c r="Q461" s="208"/>
      <c r="R461" s="208"/>
      <c r="S461" s="20"/>
      <c r="T461" s="20"/>
      <c r="U461" s="20"/>
      <c r="V461" s="212"/>
      <c r="W461" s="20"/>
      <c r="X461" s="20"/>
      <c r="Y461" s="20"/>
      <c r="Z461" s="20"/>
    </row>
    <row r="462" ht="22.5" customHeight="1">
      <c r="A462" s="20"/>
      <c r="B462" s="208"/>
      <c r="C462" s="208"/>
      <c r="D462" s="208"/>
      <c r="E462" s="208"/>
      <c r="F462" s="208"/>
      <c r="G462" s="208"/>
      <c r="H462" s="208"/>
      <c r="I462" s="208"/>
      <c r="J462" s="208"/>
      <c r="K462" s="208"/>
      <c r="L462" s="208"/>
      <c r="M462" s="208"/>
      <c r="N462" s="208"/>
      <c r="O462" s="20"/>
      <c r="P462" s="20"/>
      <c r="Q462" s="208"/>
      <c r="R462" s="208"/>
      <c r="S462" s="20"/>
      <c r="T462" s="20"/>
      <c r="U462" s="20"/>
      <c r="V462" s="212"/>
      <c r="W462" s="20"/>
      <c r="X462" s="20"/>
      <c r="Y462" s="20"/>
      <c r="Z462" s="20"/>
    </row>
    <row r="463" ht="22.5" customHeight="1">
      <c r="A463" s="20"/>
      <c r="B463" s="208"/>
      <c r="C463" s="208"/>
      <c r="D463" s="208"/>
      <c r="E463" s="208"/>
      <c r="F463" s="208"/>
      <c r="G463" s="208"/>
      <c r="H463" s="208"/>
      <c r="I463" s="208"/>
      <c r="J463" s="208"/>
      <c r="K463" s="208"/>
      <c r="L463" s="208"/>
      <c r="M463" s="208"/>
      <c r="N463" s="208"/>
      <c r="O463" s="20"/>
      <c r="P463" s="20"/>
      <c r="Q463" s="208"/>
      <c r="R463" s="208"/>
      <c r="S463" s="20"/>
      <c r="T463" s="20"/>
      <c r="U463" s="20"/>
      <c r="V463" s="212"/>
      <c r="W463" s="20"/>
      <c r="X463" s="20"/>
      <c r="Y463" s="20"/>
      <c r="Z463" s="20"/>
    </row>
    <row r="464" ht="22.5" customHeight="1">
      <c r="A464" s="20"/>
      <c r="B464" s="208"/>
      <c r="C464" s="208"/>
      <c r="D464" s="208"/>
      <c r="E464" s="208"/>
      <c r="F464" s="208"/>
      <c r="G464" s="208"/>
      <c r="H464" s="208"/>
      <c r="I464" s="208"/>
      <c r="J464" s="208"/>
      <c r="K464" s="208"/>
      <c r="L464" s="208"/>
      <c r="M464" s="208"/>
      <c r="N464" s="208"/>
      <c r="O464" s="20"/>
      <c r="P464" s="20"/>
      <c r="Q464" s="208"/>
      <c r="R464" s="208"/>
      <c r="S464" s="20"/>
      <c r="T464" s="20"/>
      <c r="U464" s="20"/>
      <c r="V464" s="212"/>
      <c r="W464" s="20"/>
      <c r="X464" s="20"/>
      <c r="Y464" s="20"/>
      <c r="Z464" s="20"/>
    </row>
    <row r="465" ht="22.5" customHeight="1">
      <c r="A465" s="20"/>
      <c r="B465" s="208"/>
      <c r="C465" s="208"/>
      <c r="D465" s="208"/>
      <c r="E465" s="208"/>
      <c r="F465" s="208"/>
      <c r="G465" s="208"/>
      <c r="H465" s="208"/>
      <c r="I465" s="208"/>
      <c r="J465" s="208"/>
      <c r="K465" s="208"/>
      <c r="L465" s="208"/>
      <c r="M465" s="208"/>
      <c r="N465" s="208"/>
      <c r="O465" s="20"/>
      <c r="P465" s="20"/>
      <c r="Q465" s="208"/>
      <c r="R465" s="208"/>
      <c r="S465" s="20"/>
      <c r="T465" s="20"/>
      <c r="U465" s="20"/>
      <c r="V465" s="212"/>
      <c r="W465" s="20"/>
      <c r="X465" s="20"/>
      <c r="Y465" s="20"/>
      <c r="Z465" s="20"/>
    </row>
    <row r="466" ht="22.5" customHeight="1">
      <c r="A466" s="20"/>
      <c r="B466" s="208"/>
      <c r="C466" s="208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"/>
      <c r="P466" s="20"/>
      <c r="Q466" s="208"/>
      <c r="R466" s="208"/>
      <c r="S466" s="20"/>
      <c r="T466" s="20"/>
      <c r="U466" s="20"/>
      <c r="V466" s="212"/>
      <c r="W466" s="20"/>
      <c r="X466" s="20"/>
      <c r="Y466" s="20"/>
      <c r="Z466" s="20"/>
    </row>
    <row r="467" ht="22.5" customHeight="1">
      <c r="A467" s="20"/>
      <c r="B467" s="208"/>
      <c r="C467" s="208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"/>
      <c r="P467" s="20"/>
      <c r="Q467" s="208"/>
      <c r="R467" s="208"/>
      <c r="S467" s="20"/>
      <c r="T467" s="20"/>
      <c r="U467" s="20"/>
      <c r="V467" s="212"/>
      <c r="W467" s="20"/>
      <c r="X467" s="20"/>
      <c r="Y467" s="20"/>
      <c r="Z467" s="20"/>
    </row>
    <row r="468" ht="22.5" customHeight="1">
      <c r="A468" s="20"/>
      <c r="B468" s="208"/>
      <c r="C468" s="208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"/>
      <c r="P468" s="20"/>
      <c r="Q468" s="208"/>
      <c r="R468" s="208"/>
      <c r="S468" s="20"/>
      <c r="T468" s="20"/>
      <c r="U468" s="20"/>
      <c r="V468" s="212"/>
      <c r="W468" s="20"/>
      <c r="X468" s="20"/>
      <c r="Y468" s="20"/>
      <c r="Z468" s="20"/>
    </row>
    <row r="469" ht="22.5" customHeight="1">
      <c r="A469" s="20"/>
      <c r="B469" s="208"/>
      <c r="C469" s="208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"/>
      <c r="P469" s="20"/>
      <c r="Q469" s="208"/>
      <c r="R469" s="208"/>
      <c r="S469" s="20"/>
      <c r="T469" s="20"/>
      <c r="U469" s="20"/>
      <c r="V469" s="212"/>
      <c r="W469" s="20"/>
      <c r="X469" s="20"/>
      <c r="Y469" s="20"/>
      <c r="Z469" s="20"/>
    </row>
    <row r="470" ht="22.5" customHeight="1">
      <c r="A470" s="20"/>
      <c r="B470" s="208"/>
      <c r="C470" s="208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"/>
      <c r="P470" s="20"/>
      <c r="Q470" s="208"/>
      <c r="R470" s="208"/>
      <c r="S470" s="20"/>
      <c r="T470" s="20"/>
      <c r="U470" s="20"/>
      <c r="V470" s="212"/>
      <c r="W470" s="20"/>
      <c r="X470" s="20"/>
      <c r="Y470" s="20"/>
      <c r="Z470" s="20"/>
    </row>
    <row r="471" ht="22.5" customHeight="1">
      <c r="A471" s="20"/>
      <c r="B471" s="208"/>
      <c r="C471" s="208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"/>
      <c r="P471" s="20"/>
      <c r="Q471" s="208"/>
      <c r="R471" s="208"/>
      <c r="S471" s="20"/>
      <c r="T471" s="20"/>
      <c r="U471" s="20"/>
      <c r="V471" s="212"/>
      <c r="W471" s="20"/>
      <c r="X471" s="20"/>
      <c r="Y471" s="20"/>
      <c r="Z471" s="20"/>
    </row>
    <row r="472" ht="22.5" customHeight="1">
      <c r="A472" s="20"/>
      <c r="B472" s="208"/>
      <c r="C472" s="208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"/>
      <c r="P472" s="20"/>
      <c r="Q472" s="208"/>
      <c r="R472" s="208"/>
      <c r="S472" s="20"/>
      <c r="T472" s="20"/>
      <c r="U472" s="20"/>
      <c r="V472" s="212"/>
      <c r="W472" s="20"/>
      <c r="X472" s="20"/>
      <c r="Y472" s="20"/>
      <c r="Z472" s="20"/>
    </row>
    <row r="473" ht="22.5" customHeight="1">
      <c r="A473" s="20"/>
      <c r="B473" s="208"/>
      <c r="C473" s="208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"/>
      <c r="P473" s="20"/>
      <c r="Q473" s="208"/>
      <c r="R473" s="208"/>
      <c r="S473" s="20"/>
      <c r="T473" s="20"/>
      <c r="U473" s="20"/>
      <c r="V473" s="212"/>
      <c r="W473" s="20"/>
      <c r="X473" s="20"/>
      <c r="Y473" s="20"/>
      <c r="Z473" s="20"/>
    </row>
    <row r="474" ht="22.5" customHeight="1">
      <c r="A474" s="20"/>
      <c r="B474" s="208"/>
      <c r="C474" s="208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"/>
      <c r="P474" s="20"/>
      <c r="Q474" s="208"/>
      <c r="R474" s="208"/>
      <c r="S474" s="20"/>
      <c r="T474" s="20"/>
      <c r="U474" s="20"/>
      <c r="V474" s="212"/>
      <c r="W474" s="20"/>
      <c r="X474" s="20"/>
      <c r="Y474" s="20"/>
      <c r="Z474" s="20"/>
    </row>
    <row r="475" ht="22.5" customHeight="1">
      <c r="A475" s="20"/>
      <c r="B475" s="208"/>
      <c r="C475" s="208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"/>
      <c r="P475" s="20"/>
      <c r="Q475" s="208"/>
      <c r="R475" s="208"/>
      <c r="S475" s="20"/>
      <c r="T475" s="20"/>
      <c r="U475" s="20"/>
      <c r="V475" s="212"/>
      <c r="W475" s="20"/>
      <c r="X475" s="20"/>
      <c r="Y475" s="20"/>
      <c r="Z475" s="20"/>
    </row>
    <row r="476" ht="22.5" customHeight="1">
      <c r="A476" s="20"/>
      <c r="B476" s="208"/>
      <c r="C476" s="208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"/>
      <c r="P476" s="20"/>
      <c r="Q476" s="208"/>
      <c r="R476" s="208"/>
      <c r="S476" s="20"/>
      <c r="T476" s="20"/>
      <c r="U476" s="20"/>
      <c r="V476" s="212"/>
      <c r="W476" s="20"/>
      <c r="X476" s="20"/>
      <c r="Y476" s="20"/>
      <c r="Z476" s="20"/>
    </row>
    <row r="477" ht="22.5" customHeight="1">
      <c r="A477" s="20"/>
      <c r="B477" s="208"/>
      <c r="C477" s="208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"/>
      <c r="P477" s="20"/>
      <c r="Q477" s="208"/>
      <c r="R477" s="208"/>
      <c r="S477" s="20"/>
      <c r="T477" s="20"/>
      <c r="U477" s="20"/>
      <c r="V477" s="212"/>
      <c r="W477" s="20"/>
      <c r="X477" s="20"/>
      <c r="Y477" s="20"/>
      <c r="Z477" s="20"/>
    </row>
    <row r="478" ht="22.5" customHeight="1">
      <c r="A478" s="20"/>
      <c r="B478" s="208"/>
      <c r="C478" s="208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"/>
      <c r="P478" s="20"/>
      <c r="Q478" s="208"/>
      <c r="R478" s="208"/>
      <c r="S478" s="20"/>
      <c r="T478" s="20"/>
      <c r="U478" s="20"/>
      <c r="V478" s="212"/>
      <c r="W478" s="20"/>
      <c r="X478" s="20"/>
      <c r="Y478" s="20"/>
      <c r="Z478" s="20"/>
    </row>
    <row r="479" ht="22.5" customHeight="1">
      <c r="A479" s="20"/>
      <c r="B479" s="208"/>
      <c r="C479" s="208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"/>
      <c r="P479" s="20"/>
      <c r="Q479" s="208"/>
      <c r="R479" s="208"/>
      <c r="S479" s="20"/>
      <c r="T479" s="20"/>
      <c r="U479" s="20"/>
      <c r="V479" s="212"/>
      <c r="W479" s="20"/>
      <c r="X479" s="20"/>
      <c r="Y479" s="20"/>
      <c r="Z479" s="20"/>
    </row>
    <row r="480" ht="22.5" customHeight="1">
      <c r="A480" s="20"/>
      <c r="B480" s="208"/>
      <c r="C480" s="208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"/>
      <c r="P480" s="20"/>
      <c r="Q480" s="208"/>
      <c r="R480" s="208"/>
      <c r="S480" s="20"/>
      <c r="T480" s="20"/>
      <c r="U480" s="20"/>
      <c r="V480" s="212"/>
      <c r="W480" s="20"/>
      <c r="X480" s="20"/>
      <c r="Y480" s="20"/>
      <c r="Z480" s="20"/>
    </row>
    <row r="481" ht="22.5" customHeight="1">
      <c r="A481" s="20"/>
      <c r="B481" s="208"/>
      <c r="C481" s="208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"/>
      <c r="P481" s="20"/>
      <c r="Q481" s="208"/>
      <c r="R481" s="208"/>
      <c r="S481" s="20"/>
      <c r="T481" s="20"/>
      <c r="U481" s="20"/>
      <c r="V481" s="212"/>
      <c r="W481" s="20"/>
      <c r="X481" s="20"/>
      <c r="Y481" s="20"/>
      <c r="Z481" s="20"/>
    </row>
    <row r="482" ht="22.5" customHeight="1">
      <c r="A482" s="20"/>
      <c r="B482" s="208"/>
      <c r="C482" s="208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"/>
      <c r="P482" s="20"/>
      <c r="Q482" s="208"/>
      <c r="R482" s="208"/>
      <c r="S482" s="20"/>
      <c r="T482" s="20"/>
      <c r="U482" s="20"/>
      <c r="V482" s="212"/>
      <c r="W482" s="20"/>
      <c r="X482" s="20"/>
      <c r="Y482" s="20"/>
      <c r="Z482" s="20"/>
    </row>
    <row r="483" ht="22.5" customHeight="1">
      <c r="A483" s="20"/>
      <c r="B483" s="208"/>
      <c r="C483" s="208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"/>
      <c r="P483" s="20"/>
      <c r="Q483" s="208"/>
      <c r="R483" s="208"/>
      <c r="S483" s="20"/>
      <c r="T483" s="20"/>
      <c r="U483" s="20"/>
      <c r="V483" s="212"/>
      <c r="W483" s="20"/>
      <c r="X483" s="20"/>
      <c r="Y483" s="20"/>
      <c r="Z483" s="20"/>
    </row>
    <row r="484" ht="22.5" customHeight="1">
      <c r="A484" s="20"/>
      <c r="B484" s="208"/>
      <c r="C484" s="208"/>
      <c r="D484" s="208"/>
      <c r="E484" s="208"/>
      <c r="F484" s="208"/>
      <c r="G484" s="208"/>
      <c r="H484" s="208"/>
      <c r="I484" s="208"/>
      <c r="J484" s="208"/>
      <c r="K484" s="208"/>
      <c r="L484" s="208"/>
      <c r="M484" s="208"/>
      <c r="N484" s="208"/>
      <c r="O484" s="20"/>
      <c r="P484" s="20"/>
      <c r="Q484" s="208"/>
      <c r="R484" s="208"/>
      <c r="S484" s="20"/>
      <c r="T484" s="20"/>
      <c r="U484" s="20"/>
      <c r="V484" s="212"/>
      <c r="W484" s="20"/>
      <c r="X484" s="20"/>
      <c r="Y484" s="20"/>
      <c r="Z484" s="20"/>
    </row>
    <row r="485" ht="22.5" customHeight="1">
      <c r="A485" s="20"/>
      <c r="B485" s="208"/>
      <c r="C485" s="208"/>
      <c r="D485" s="208"/>
      <c r="E485" s="208"/>
      <c r="F485" s="208"/>
      <c r="G485" s="208"/>
      <c r="H485" s="208"/>
      <c r="I485" s="208"/>
      <c r="J485" s="208"/>
      <c r="K485" s="208"/>
      <c r="L485" s="208"/>
      <c r="M485" s="208"/>
      <c r="N485" s="208"/>
      <c r="O485" s="20"/>
      <c r="P485" s="20"/>
      <c r="Q485" s="208"/>
      <c r="R485" s="208"/>
      <c r="S485" s="20"/>
      <c r="T485" s="20"/>
      <c r="U485" s="20"/>
      <c r="V485" s="212"/>
      <c r="W485" s="20"/>
      <c r="X485" s="20"/>
      <c r="Y485" s="20"/>
      <c r="Z485" s="20"/>
    </row>
    <row r="486" ht="22.5" customHeight="1">
      <c r="A486" s="20"/>
      <c r="B486" s="208"/>
      <c r="C486" s="208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"/>
      <c r="P486" s="20"/>
      <c r="Q486" s="208"/>
      <c r="R486" s="208"/>
      <c r="S486" s="20"/>
      <c r="T486" s="20"/>
      <c r="U486" s="20"/>
      <c r="V486" s="212"/>
      <c r="W486" s="20"/>
      <c r="X486" s="20"/>
      <c r="Y486" s="20"/>
      <c r="Z486" s="20"/>
    </row>
    <row r="487" ht="22.5" customHeight="1">
      <c r="A487" s="20"/>
      <c r="B487" s="208"/>
      <c r="C487" s="208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"/>
      <c r="P487" s="20"/>
      <c r="Q487" s="208"/>
      <c r="R487" s="208"/>
      <c r="S487" s="20"/>
      <c r="T487" s="20"/>
      <c r="U487" s="20"/>
      <c r="V487" s="212"/>
      <c r="W487" s="20"/>
      <c r="X487" s="20"/>
      <c r="Y487" s="20"/>
      <c r="Z487" s="20"/>
    </row>
    <row r="488" ht="22.5" customHeight="1">
      <c r="A488" s="20"/>
      <c r="B488" s="208"/>
      <c r="C488" s="208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"/>
      <c r="P488" s="20"/>
      <c r="Q488" s="208"/>
      <c r="R488" s="208"/>
      <c r="S488" s="20"/>
      <c r="T488" s="20"/>
      <c r="U488" s="20"/>
      <c r="V488" s="212"/>
      <c r="W488" s="20"/>
      <c r="X488" s="20"/>
      <c r="Y488" s="20"/>
      <c r="Z488" s="20"/>
    </row>
    <row r="489" ht="22.5" customHeight="1">
      <c r="A489" s="20"/>
      <c r="B489" s="208"/>
      <c r="C489" s="208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"/>
      <c r="P489" s="20"/>
      <c r="Q489" s="208"/>
      <c r="R489" s="208"/>
      <c r="S489" s="20"/>
      <c r="T489" s="20"/>
      <c r="U489" s="20"/>
      <c r="V489" s="212"/>
      <c r="W489" s="20"/>
      <c r="X489" s="20"/>
      <c r="Y489" s="20"/>
      <c r="Z489" s="20"/>
    </row>
    <row r="490" ht="22.5" customHeight="1">
      <c r="A490" s="20"/>
      <c r="B490" s="208"/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"/>
      <c r="P490" s="20"/>
      <c r="Q490" s="208"/>
      <c r="R490" s="208"/>
      <c r="S490" s="20"/>
      <c r="T490" s="20"/>
      <c r="U490" s="20"/>
      <c r="V490" s="212"/>
      <c r="W490" s="20"/>
      <c r="X490" s="20"/>
      <c r="Y490" s="20"/>
      <c r="Z490" s="20"/>
    </row>
    <row r="491" ht="22.5" customHeight="1">
      <c r="A491" s="20"/>
      <c r="B491" s="208"/>
      <c r="C491" s="208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"/>
      <c r="P491" s="20"/>
      <c r="Q491" s="208"/>
      <c r="R491" s="208"/>
      <c r="S491" s="20"/>
      <c r="T491" s="20"/>
      <c r="U491" s="20"/>
      <c r="V491" s="212"/>
      <c r="W491" s="20"/>
      <c r="X491" s="20"/>
      <c r="Y491" s="20"/>
      <c r="Z491" s="20"/>
    </row>
    <row r="492" ht="22.5" customHeight="1">
      <c r="A492" s="20"/>
      <c r="B492" s="208"/>
      <c r="C492" s="208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"/>
      <c r="P492" s="20"/>
      <c r="Q492" s="208"/>
      <c r="R492" s="208"/>
      <c r="S492" s="20"/>
      <c r="T492" s="20"/>
      <c r="U492" s="20"/>
      <c r="V492" s="212"/>
      <c r="W492" s="20"/>
      <c r="X492" s="20"/>
      <c r="Y492" s="20"/>
      <c r="Z492" s="20"/>
    </row>
    <row r="493" ht="22.5" customHeight="1">
      <c r="A493" s="20"/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"/>
      <c r="P493" s="20"/>
      <c r="Q493" s="208"/>
      <c r="R493" s="208"/>
      <c r="S493" s="20"/>
      <c r="T493" s="20"/>
      <c r="U493" s="20"/>
      <c r="V493" s="212"/>
      <c r="W493" s="20"/>
      <c r="X493" s="20"/>
      <c r="Y493" s="20"/>
      <c r="Z493" s="20"/>
    </row>
    <row r="494" ht="22.5" customHeight="1">
      <c r="A494" s="20"/>
      <c r="B494" s="208"/>
      <c r="C494" s="208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"/>
      <c r="P494" s="20"/>
      <c r="Q494" s="208"/>
      <c r="R494" s="208"/>
      <c r="S494" s="20"/>
      <c r="T494" s="20"/>
      <c r="U494" s="20"/>
      <c r="V494" s="212"/>
      <c r="W494" s="20"/>
      <c r="X494" s="20"/>
      <c r="Y494" s="20"/>
      <c r="Z494" s="20"/>
    </row>
    <row r="495" ht="22.5" customHeight="1">
      <c r="A495" s="20"/>
      <c r="B495" s="208"/>
      <c r="C495" s="208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"/>
      <c r="P495" s="20"/>
      <c r="Q495" s="208"/>
      <c r="R495" s="208"/>
      <c r="S495" s="20"/>
      <c r="T495" s="20"/>
      <c r="U495" s="20"/>
      <c r="V495" s="212"/>
      <c r="W495" s="20"/>
      <c r="X495" s="20"/>
      <c r="Y495" s="20"/>
      <c r="Z495" s="20"/>
    </row>
    <row r="496" ht="22.5" customHeight="1">
      <c r="A496" s="20"/>
      <c r="B496" s="208"/>
      <c r="C496" s="208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"/>
      <c r="P496" s="20"/>
      <c r="Q496" s="208"/>
      <c r="R496" s="208"/>
      <c r="S496" s="20"/>
      <c r="T496" s="20"/>
      <c r="U496" s="20"/>
      <c r="V496" s="212"/>
      <c r="W496" s="20"/>
      <c r="X496" s="20"/>
      <c r="Y496" s="20"/>
      <c r="Z496" s="20"/>
    </row>
    <row r="497" ht="22.5" customHeight="1">
      <c r="A497" s="20"/>
      <c r="B497" s="208"/>
      <c r="C497" s="208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"/>
      <c r="P497" s="20"/>
      <c r="Q497" s="208"/>
      <c r="R497" s="208"/>
      <c r="S497" s="20"/>
      <c r="T497" s="20"/>
      <c r="U497" s="20"/>
      <c r="V497" s="212"/>
      <c r="W497" s="20"/>
      <c r="X497" s="20"/>
      <c r="Y497" s="20"/>
      <c r="Z497" s="20"/>
    </row>
    <row r="498" ht="22.5" customHeight="1">
      <c r="A498" s="20"/>
      <c r="B498" s="208"/>
      <c r="C498" s="208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"/>
      <c r="P498" s="20"/>
      <c r="Q498" s="208"/>
      <c r="R498" s="208"/>
      <c r="S498" s="20"/>
      <c r="T498" s="20"/>
      <c r="U498" s="20"/>
      <c r="V498" s="212"/>
      <c r="W498" s="20"/>
      <c r="X498" s="20"/>
      <c r="Y498" s="20"/>
      <c r="Z498" s="20"/>
    </row>
    <row r="499" ht="22.5" customHeight="1">
      <c r="A499" s="20"/>
      <c r="B499" s="208"/>
      <c r="C499" s="208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"/>
      <c r="P499" s="20"/>
      <c r="Q499" s="208"/>
      <c r="R499" s="208"/>
      <c r="S499" s="20"/>
      <c r="T499" s="20"/>
      <c r="U499" s="20"/>
      <c r="V499" s="212"/>
      <c r="W499" s="20"/>
      <c r="X499" s="20"/>
      <c r="Y499" s="20"/>
      <c r="Z499" s="20"/>
    </row>
    <row r="500" ht="22.5" customHeight="1">
      <c r="A500" s="20"/>
      <c r="B500" s="208"/>
      <c r="C500" s="208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"/>
      <c r="P500" s="20"/>
      <c r="Q500" s="208"/>
      <c r="R500" s="208"/>
      <c r="S500" s="20"/>
      <c r="T500" s="20"/>
      <c r="U500" s="20"/>
      <c r="V500" s="212"/>
      <c r="W500" s="20"/>
      <c r="X500" s="20"/>
      <c r="Y500" s="20"/>
      <c r="Z500" s="20"/>
    </row>
    <row r="501" ht="22.5" customHeight="1">
      <c r="A501" s="20"/>
      <c r="B501" s="208"/>
      <c r="C501" s="208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"/>
      <c r="P501" s="20"/>
      <c r="Q501" s="208"/>
      <c r="R501" s="208"/>
      <c r="S501" s="20"/>
      <c r="T501" s="20"/>
      <c r="U501" s="20"/>
      <c r="V501" s="212"/>
      <c r="W501" s="20"/>
      <c r="X501" s="20"/>
      <c r="Y501" s="20"/>
      <c r="Z501" s="20"/>
    </row>
    <row r="502" ht="22.5" customHeight="1">
      <c r="A502" s="20"/>
      <c r="B502" s="208"/>
      <c r="C502" s="208"/>
      <c r="D502" s="208"/>
      <c r="E502" s="208"/>
      <c r="F502" s="208"/>
      <c r="G502" s="208"/>
      <c r="H502" s="208"/>
      <c r="I502" s="208"/>
      <c r="J502" s="208"/>
      <c r="K502" s="208"/>
      <c r="L502" s="208"/>
      <c r="M502" s="208"/>
      <c r="N502" s="208"/>
      <c r="O502" s="20"/>
      <c r="P502" s="20"/>
      <c r="Q502" s="208"/>
      <c r="R502" s="208"/>
      <c r="S502" s="20"/>
      <c r="T502" s="20"/>
      <c r="U502" s="20"/>
      <c r="V502" s="212"/>
      <c r="W502" s="20"/>
      <c r="X502" s="20"/>
      <c r="Y502" s="20"/>
      <c r="Z502" s="20"/>
    </row>
    <row r="503" ht="22.5" customHeight="1">
      <c r="A503" s="20"/>
      <c r="B503" s="208"/>
      <c r="C503" s="208"/>
      <c r="D503" s="208"/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"/>
      <c r="P503" s="20"/>
      <c r="Q503" s="208"/>
      <c r="R503" s="208"/>
      <c r="S503" s="20"/>
      <c r="T503" s="20"/>
      <c r="U503" s="20"/>
      <c r="V503" s="212"/>
      <c r="W503" s="20"/>
      <c r="X503" s="20"/>
      <c r="Y503" s="20"/>
      <c r="Z503" s="20"/>
    </row>
    <row r="504" ht="22.5" customHeight="1">
      <c r="A504" s="20"/>
      <c r="B504" s="208"/>
      <c r="C504" s="208"/>
      <c r="D504" s="208"/>
      <c r="E504" s="208"/>
      <c r="F504" s="208"/>
      <c r="G504" s="208"/>
      <c r="H504" s="208"/>
      <c r="I504" s="208"/>
      <c r="J504" s="208"/>
      <c r="K504" s="208"/>
      <c r="L504" s="208"/>
      <c r="M504" s="208"/>
      <c r="N504" s="208"/>
      <c r="O504" s="20"/>
      <c r="P504" s="20"/>
      <c r="Q504" s="208"/>
      <c r="R504" s="208"/>
      <c r="S504" s="20"/>
      <c r="T504" s="20"/>
      <c r="U504" s="20"/>
      <c r="V504" s="212"/>
      <c r="W504" s="20"/>
      <c r="X504" s="20"/>
      <c r="Y504" s="20"/>
      <c r="Z504" s="20"/>
    </row>
    <row r="505" ht="22.5" customHeight="1">
      <c r="A505" s="20"/>
      <c r="B505" s="208"/>
      <c r="C505" s="208"/>
      <c r="D505" s="208"/>
      <c r="E505" s="208"/>
      <c r="F505" s="208"/>
      <c r="G505" s="208"/>
      <c r="H505" s="208"/>
      <c r="I505" s="208"/>
      <c r="J505" s="208"/>
      <c r="K505" s="208"/>
      <c r="L505" s="208"/>
      <c r="M505" s="208"/>
      <c r="N505" s="208"/>
      <c r="O505" s="20"/>
      <c r="P505" s="20"/>
      <c r="Q505" s="208"/>
      <c r="R505" s="208"/>
      <c r="S505" s="20"/>
      <c r="T505" s="20"/>
      <c r="U505" s="20"/>
      <c r="V505" s="212"/>
      <c r="W505" s="20"/>
      <c r="X505" s="20"/>
      <c r="Y505" s="20"/>
      <c r="Z505" s="20"/>
    </row>
    <row r="506" ht="22.5" customHeight="1">
      <c r="A506" s="20"/>
      <c r="B506" s="208"/>
      <c r="C506" s="208"/>
      <c r="D506" s="208"/>
      <c r="E506" s="208"/>
      <c r="F506" s="208"/>
      <c r="G506" s="208"/>
      <c r="H506" s="208"/>
      <c r="I506" s="208"/>
      <c r="J506" s="208"/>
      <c r="K506" s="208"/>
      <c r="L506" s="208"/>
      <c r="M506" s="208"/>
      <c r="N506" s="208"/>
      <c r="O506" s="20"/>
      <c r="P506" s="20"/>
      <c r="Q506" s="208"/>
      <c r="R506" s="208"/>
      <c r="S506" s="20"/>
      <c r="T506" s="20"/>
      <c r="U506" s="20"/>
      <c r="V506" s="212"/>
      <c r="W506" s="20"/>
      <c r="X506" s="20"/>
      <c r="Y506" s="20"/>
      <c r="Z506" s="20"/>
    </row>
    <row r="507" ht="22.5" customHeight="1">
      <c r="A507" s="20"/>
      <c r="B507" s="208"/>
      <c r="C507" s="208"/>
      <c r="D507" s="208"/>
      <c r="E507" s="208"/>
      <c r="F507" s="208"/>
      <c r="G507" s="208"/>
      <c r="H507" s="208"/>
      <c r="I507" s="208"/>
      <c r="J507" s="208"/>
      <c r="K507" s="208"/>
      <c r="L507" s="208"/>
      <c r="M507" s="208"/>
      <c r="N507" s="208"/>
      <c r="O507" s="20"/>
      <c r="P507" s="20"/>
      <c r="Q507" s="208"/>
      <c r="R507" s="208"/>
      <c r="S507" s="20"/>
      <c r="T507" s="20"/>
      <c r="U507" s="20"/>
      <c r="V507" s="212"/>
      <c r="W507" s="20"/>
      <c r="X507" s="20"/>
      <c r="Y507" s="20"/>
      <c r="Z507" s="20"/>
    </row>
    <row r="508" ht="22.5" customHeight="1">
      <c r="A508" s="20"/>
      <c r="B508" s="208"/>
      <c r="C508" s="208"/>
      <c r="D508" s="208"/>
      <c r="E508" s="208"/>
      <c r="F508" s="208"/>
      <c r="G508" s="208"/>
      <c r="H508" s="208"/>
      <c r="I508" s="208"/>
      <c r="J508" s="208"/>
      <c r="K508" s="208"/>
      <c r="L508" s="208"/>
      <c r="M508" s="208"/>
      <c r="N508" s="208"/>
      <c r="O508" s="20"/>
      <c r="P508" s="20"/>
      <c r="Q508" s="208"/>
      <c r="R508" s="208"/>
      <c r="S508" s="20"/>
      <c r="T508" s="20"/>
      <c r="U508" s="20"/>
      <c r="V508" s="212"/>
      <c r="W508" s="20"/>
      <c r="X508" s="20"/>
      <c r="Y508" s="20"/>
      <c r="Z508" s="20"/>
    </row>
    <row r="509" ht="22.5" customHeight="1">
      <c r="A509" s="20"/>
      <c r="B509" s="208"/>
      <c r="C509" s="208"/>
      <c r="D509" s="208"/>
      <c r="E509" s="208"/>
      <c r="F509" s="208"/>
      <c r="G509" s="208"/>
      <c r="H509" s="208"/>
      <c r="I509" s="208"/>
      <c r="J509" s="208"/>
      <c r="K509" s="208"/>
      <c r="L509" s="208"/>
      <c r="M509" s="208"/>
      <c r="N509" s="208"/>
      <c r="O509" s="20"/>
      <c r="P509" s="20"/>
      <c r="Q509" s="208"/>
      <c r="R509" s="208"/>
      <c r="S509" s="20"/>
      <c r="T509" s="20"/>
      <c r="U509" s="20"/>
      <c r="V509" s="212"/>
      <c r="W509" s="20"/>
      <c r="X509" s="20"/>
      <c r="Y509" s="20"/>
      <c r="Z509" s="20"/>
    </row>
    <row r="510" ht="22.5" customHeight="1">
      <c r="A510" s="20"/>
      <c r="B510" s="208"/>
      <c r="C510" s="208"/>
      <c r="D510" s="208"/>
      <c r="E510" s="208"/>
      <c r="F510" s="208"/>
      <c r="G510" s="208"/>
      <c r="H510" s="208"/>
      <c r="I510" s="208"/>
      <c r="J510" s="208"/>
      <c r="K510" s="208"/>
      <c r="L510" s="208"/>
      <c r="M510" s="208"/>
      <c r="N510" s="208"/>
      <c r="O510" s="20"/>
      <c r="P510" s="20"/>
      <c r="Q510" s="208"/>
      <c r="R510" s="208"/>
      <c r="S510" s="20"/>
      <c r="T510" s="20"/>
      <c r="U510" s="20"/>
      <c r="V510" s="212"/>
      <c r="W510" s="20"/>
      <c r="X510" s="20"/>
      <c r="Y510" s="20"/>
      <c r="Z510" s="20"/>
    </row>
    <row r="511" ht="22.5" customHeight="1">
      <c r="A511" s="20"/>
      <c r="B511" s="208"/>
      <c r="C511" s="208"/>
      <c r="D511" s="208"/>
      <c r="E511" s="208"/>
      <c r="F511" s="208"/>
      <c r="G511" s="208"/>
      <c r="H511" s="208"/>
      <c r="I511" s="208"/>
      <c r="J511" s="208"/>
      <c r="K511" s="208"/>
      <c r="L511" s="208"/>
      <c r="M511" s="208"/>
      <c r="N511" s="208"/>
      <c r="O511" s="20"/>
      <c r="P511" s="20"/>
      <c r="Q511" s="208"/>
      <c r="R511" s="208"/>
      <c r="S511" s="20"/>
      <c r="T511" s="20"/>
      <c r="U511" s="20"/>
      <c r="V511" s="212"/>
      <c r="W511" s="20"/>
      <c r="X511" s="20"/>
      <c r="Y511" s="20"/>
      <c r="Z511" s="20"/>
    </row>
    <row r="512" ht="22.5" customHeight="1">
      <c r="A512" s="20"/>
      <c r="B512" s="208"/>
      <c r="C512" s="208"/>
      <c r="D512" s="208"/>
      <c r="E512" s="208"/>
      <c r="F512" s="208"/>
      <c r="G512" s="208"/>
      <c r="H512" s="208"/>
      <c r="I512" s="208"/>
      <c r="J512" s="208"/>
      <c r="K512" s="208"/>
      <c r="L512" s="208"/>
      <c r="M512" s="208"/>
      <c r="N512" s="208"/>
      <c r="O512" s="20"/>
      <c r="P512" s="20"/>
      <c r="Q512" s="208"/>
      <c r="R512" s="208"/>
      <c r="S512" s="20"/>
      <c r="T512" s="20"/>
      <c r="U512" s="20"/>
      <c r="V512" s="212"/>
      <c r="W512" s="20"/>
      <c r="X512" s="20"/>
      <c r="Y512" s="20"/>
      <c r="Z512" s="20"/>
    </row>
    <row r="513" ht="22.5" customHeight="1">
      <c r="A513" s="20"/>
      <c r="B513" s="208"/>
      <c r="C513" s="208"/>
      <c r="D513" s="208"/>
      <c r="E513" s="208"/>
      <c r="F513" s="208"/>
      <c r="G513" s="208"/>
      <c r="H513" s="208"/>
      <c r="I513" s="208"/>
      <c r="J513" s="208"/>
      <c r="K513" s="208"/>
      <c r="L513" s="208"/>
      <c r="M513" s="208"/>
      <c r="N513" s="208"/>
      <c r="O513" s="20"/>
      <c r="P513" s="20"/>
      <c r="Q513" s="208"/>
      <c r="R513" s="208"/>
      <c r="S513" s="20"/>
      <c r="T513" s="20"/>
      <c r="U513" s="20"/>
      <c r="V513" s="212"/>
      <c r="W513" s="20"/>
      <c r="X513" s="20"/>
      <c r="Y513" s="20"/>
      <c r="Z513" s="20"/>
    </row>
    <row r="514" ht="22.5" customHeight="1">
      <c r="A514" s="20"/>
      <c r="B514" s="208"/>
      <c r="C514" s="208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"/>
      <c r="P514" s="20"/>
      <c r="Q514" s="208"/>
      <c r="R514" s="208"/>
      <c r="S514" s="20"/>
      <c r="T514" s="20"/>
      <c r="U514" s="20"/>
      <c r="V514" s="212"/>
      <c r="W514" s="20"/>
      <c r="X514" s="20"/>
      <c r="Y514" s="20"/>
      <c r="Z514" s="20"/>
    </row>
    <row r="515" ht="22.5" customHeight="1">
      <c r="A515" s="20"/>
      <c r="B515" s="208"/>
      <c r="C515" s="208"/>
      <c r="D515" s="208"/>
      <c r="E515" s="208"/>
      <c r="F515" s="208"/>
      <c r="G515" s="208"/>
      <c r="H515" s="208"/>
      <c r="I515" s="208"/>
      <c r="J515" s="208"/>
      <c r="K515" s="208"/>
      <c r="L515" s="208"/>
      <c r="M515" s="208"/>
      <c r="N515" s="208"/>
      <c r="O515" s="20"/>
      <c r="P515" s="20"/>
      <c r="Q515" s="208"/>
      <c r="R515" s="208"/>
      <c r="S515" s="20"/>
      <c r="T515" s="20"/>
      <c r="U515" s="20"/>
      <c r="V515" s="212"/>
      <c r="W515" s="20"/>
      <c r="X515" s="20"/>
      <c r="Y515" s="20"/>
      <c r="Z515" s="20"/>
    </row>
    <row r="516" ht="22.5" customHeight="1">
      <c r="A516" s="20"/>
      <c r="B516" s="208"/>
      <c r="C516" s="208"/>
      <c r="D516" s="208"/>
      <c r="E516" s="208"/>
      <c r="F516" s="208"/>
      <c r="G516" s="208"/>
      <c r="H516" s="208"/>
      <c r="I516" s="208"/>
      <c r="J516" s="208"/>
      <c r="K516" s="208"/>
      <c r="L516" s="208"/>
      <c r="M516" s="208"/>
      <c r="N516" s="208"/>
      <c r="O516" s="20"/>
      <c r="P516" s="20"/>
      <c r="Q516" s="208"/>
      <c r="R516" s="208"/>
      <c r="S516" s="20"/>
      <c r="T516" s="20"/>
      <c r="U516" s="20"/>
      <c r="V516" s="212"/>
      <c r="W516" s="20"/>
      <c r="X516" s="20"/>
      <c r="Y516" s="20"/>
      <c r="Z516" s="20"/>
    </row>
    <row r="517" ht="22.5" customHeight="1">
      <c r="A517" s="20"/>
      <c r="B517" s="208"/>
      <c r="C517" s="208"/>
      <c r="D517" s="208"/>
      <c r="E517" s="208"/>
      <c r="F517" s="208"/>
      <c r="G517" s="208"/>
      <c r="H517" s="208"/>
      <c r="I517" s="208"/>
      <c r="J517" s="208"/>
      <c r="K517" s="208"/>
      <c r="L517" s="208"/>
      <c r="M517" s="208"/>
      <c r="N517" s="208"/>
      <c r="O517" s="20"/>
      <c r="P517" s="20"/>
      <c r="Q517" s="208"/>
      <c r="R517" s="208"/>
      <c r="S517" s="20"/>
      <c r="T517" s="20"/>
      <c r="U517" s="20"/>
      <c r="V517" s="212"/>
      <c r="W517" s="20"/>
      <c r="X517" s="20"/>
      <c r="Y517" s="20"/>
      <c r="Z517" s="20"/>
    </row>
    <row r="518" ht="22.5" customHeight="1">
      <c r="A518" s="20"/>
      <c r="B518" s="208"/>
      <c r="C518" s="208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"/>
      <c r="P518" s="20"/>
      <c r="Q518" s="208"/>
      <c r="R518" s="208"/>
      <c r="S518" s="20"/>
      <c r="T518" s="20"/>
      <c r="U518" s="20"/>
      <c r="V518" s="212"/>
      <c r="W518" s="20"/>
      <c r="X518" s="20"/>
      <c r="Y518" s="20"/>
      <c r="Z518" s="20"/>
    </row>
    <row r="519" ht="22.5" customHeight="1">
      <c r="A519" s="20"/>
      <c r="B519" s="208"/>
      <c r="C519" s="208"/>
      <c r="D519" s="208"/>
      <c r="E519" s="208"/>
      <c r="F519" s="208"/>
      <c r="G519" s="208"/>
      <c r="H519" s="208"/>
      <c r="I519" s="208"/>
      <c r="J519" s="208"/>
      <c r="K519" s="208"/>
      <c r="L519" s="208"/>
      <c r="M519" s="208"/>
      <c r="N519" s="208"/>
      <c r="O519" s="20"/>
      <c r="P519" s="20"/>
      <c r="Q519" s="208"/>
      <c r="R519" s="208"/>
      <c r="S519" s="20"/>
      <c r="T519" s="20"/>
      <c r="U519" s="20"/>
      <c r="V519" s="212"/>
      <c r="W519" s="20"/>
      <c r="X519" s="20"/>
      <c r="Y519" s="20"/>
      <c r="Z519" s="20"/>
    </row>
    <row r="520" ht="22.5" customHeight="1">
      <c r="A520" s="20"/>
      <c r="B520" s="208"/>
      <c r="C520" s="208"/>
      <c r="D520" s="208"/>
      <c r="E520" s="208"/>
      <c r="F520" s="208"/>
      <c r="G520" s="208"/>
      <c r="H520" s="208"/>
      <c r="I520" s="208"/>
      <c r="J520" s="208"/>
      <c r="K520" s="208"/>
      <c r="L520" s="208"/>
      <c r="M520" s="208"/>
      <c r="N520" s="208"/>
      <c r="O520" s="20"/>
      <c r="P520" s="20"/>
      <c r="Q520" s="208"/>
      <c r="R520" s="208"/>
      <c r="S520" s="20"/>
      <c r="T520" s="20"/>
      <c r="U520" s="20"/>
      <c r="V520" s="212"/>
      <c r="W520" s="20"/>
      <c r="X520" s="20"/>
      <c r="Y520" s="20"/>
      <c r="Z520" s="20"/>
    </row>
    <row r="521" ht="22.5" customHeight="1">
      <c r="A521" s="20"/>
      <c r="B521" s="208"/>
      <c r="C521" s="208"/>
      <c r="D521" s="208"/>
      <c r="E521" s="208"/>
      <c r="F521" s="208"/>
      <c r="G521" s="208"/>
      <c r="H521" s="208"/>
      <c r="I521" s="208"/>
      <c r="J521" s="208"/>
      <c r="K521" s="208"/>
      <c r="L521" s="208"/>
      <c r="M521" s="208"/>
      <c r="N521" s="208"/>
      <c r="O521" s="20"/>
      <c r="P521" s="20"/>
      <c r="Q521" s="208"/>
      <c r="R521" s="208"/>
      <c r="S521" s="20"/>
      <c r="T521" s="20"/>
      <c r="U521" s="20"/>
      <c r="V521" s="212"/>
      <c r="W521" s="20"/>
      <c r="X521" s="20"/>
      <c r="Y521" s="20"/>
      <c r="Z521" s="20"/>
    </row>
    <row r="522" ht="22.5" customHeight="1">
      <c r="A522" s="20"/>
      <c r="B522" s="208"/>
      <c r="C522" s="208"/>
      <c r="D522" s="208"/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"/>
      <c r="P522" s="20"/>
      <c r="Q522" s="208"/>
      <c r="R522" s="208"/>
      <c r="S522" s="20"/>
      <c r="T522" s="20"/>
      <c r="U522" s="20"/>
      <c r="V522" s="212"/>
      <c r="W522" s="20"/>
      <c r="X522" s="20"/>
      <c r="Y522" s="20"/>
      <c r="Z522" s="20"/>
    </row>
    <row r="523" ht="22.5" customHeight="1">
      <c r="A523" s="20"/>
      <c r="B523" s="208"/>
      <c r="C523" s="208"/>
      <c r="D523" s="208"/>
      <c r="E523" s="208"/>
      <c r="F523" s="208"/>
      <c r="G523" s="208"/>
      <c r="H523" s="208"/>
      <c r="I523" s="208"/>
      <c r="J523" s="208"/>
      <c r="K523" s="208"/>
      <c r="L523" s="208"/>
      <c r="M523" s="208"/>
      <c r="N523" s="208"/>
      <c r="O523" s="20"/>
      <c r="P523" s="20"/>
      <c r="Q523" s="208"/>
      <c r="R523" s="208"/>
      <c r="S523" s="20"/>
      <c r="T523" s="20"/>
      <c r="U523" s="20"/>
      <c r="V523" s="212"/>
      <c r="W523" s="20"/>
      <c r="X523" s="20"/>
      <c r="Y523" s="20"/>
      <c r="Z523" s="20"/>
    </row>
    <row r="524" ht="22.5" customHeight="1">
      <c r="A524" s="20"/>
      <c r="B524" s="208"/>
      <c r="C524" s="208"/>
      <c r="D524" s="208"/>
      <c r="E524" s="208"/>
      <c r="F524" s="208"/>
      <c r="G524" s="208"/>
      <c r="H524" s="208"/>
      <c r="I524" s="208"/>
      <c r="J524" s="208"/>
      <c r="K524" s="208"/>
      <c r="L524" s="208"/>
      <c r="M524" s="208"/>
      <c r="N524" s="208"/>
      <c r="O524" s="20"/>
      <c r="P524" s="20"/>
      <c r="Q524" s="208"/>
      <c r="R524" s="208"/>
      <c r="S524" s="20"/>
      <c r="T524" s="20"/>
      <c r="U524" s="20"/>
      <c r="V524" s="212"/>
      <c r="W524" s="20"/>
      <c r="X524" s="20"/>
      <c r="Y524" s="20"/>
      <c r="Z524" s="20"/>
    </row>
    <row r="525" ht="22.5" customHeight="1">
      <c r="A525" s="20"/>
      <c r="B525" s="208"/>
      <c r="C525" s="208"/>
      <c r="D525" s="208"/>
      <c r="E525" s="208"/>
      <c r="F525" s="208"/>
      <c r="G525" s="208"/>
      <c r="H525" s="208"/>
      <c r="I525" s="208"/>
      <c r="J525" s="208"/>
      <c r="K525" s="208"/>
      <c r="L525" s="208"/>
      <c r="M525" s="208"/>
      <c r="N525" s="208"/>
      <c r="O525" s="20"/>
      <c r="P525" s="20"/>
      <c r="Q525" s="208"/>
      <c r="R525" s="208"/>
      <c r="S525" s="20"/>
      <c r="T525" s="20"/>
      <c r="U525" s="20"/>
      <c r="V525" s="212"/>
      <c r="W525" s="20"/>
      <c r="X525" s="20"/>
      <c r="Y525" s="20"/>
      <c r="Z525" s="20"/>
    </row>
    <row r="526" ht="22.5" customHeight="1">
      <c r="A526" s="20"/>
      <c r="B526" s="208"/>
      <c r="C526" s="208"/>
      <c r="D526" s="208"/>
      <c r="E526" s="208"/>
      <c r="F526" s="208"/>
      <c r="G526" s="208"/>
      <c r="H526" s="208"/>
      <c r="I526" s="208"/>
      <c r="J526" s="208"/>
      <c r="K526" s="208"/>
      <c r="L526" s="208"/>
      <c r="M526" s="208"/>
      <c r="N526" s="208"/>
      <c r="O526" s="20"/>
      <c r="P526" s="20"/>
      <c r="Q526" s="208"/>
      <c r="R526" s="208"/>
      <c r="S526" s="20"/>
      <c r="T526" s="20"/>
      <c r="U526" s="20"/>
      <c r="V526" s="212"/>
      <c r="W526" s="20"/>
      <c r="X526" s="20"/>
      <c r="Y526" s="20"/>
      <c r="Z526" s="20"/>
    </row>
    <row r="527" ht="22.5" customHeight="1">
      <c r="A527" s="20"/>
      <c r="B527" s="208"/>
      <c r="C527" s="208"/>
      <c r="D527" s="208"/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"/>
      <c r="P527" s="20"/>
      <c r="Q527" s="208"/>
      <c r="R527" s="208"/>
      <c r="S527" s="20"/>
      <c r="T527" s="20"/>
      <c r="U527" s="20"/>
      <c r="V527" s="212"/>
      <c r="W527" s="20"/>
      <c r="X527" s="20"/>
      <c r="Y527" s="20"/>
      <c r="Z527" s="20"/>
    </row>
    <row r="528" ht="22.5" customHeight="1">
      <c r="A528" s="20"/>
      <c r="B528" s="208"/>
      <c r="C528" s="208"/>
      <c r="D528" s="208"/>
      <c r="E528" s="208"/>
      <c r="F528" s="208"/>
      <c r="G528" s="208"/>
      <c r="H528" s="208"/>
      <c r="I528" s="208"/>
      <c r="J528" s="208"/>
      <c r="K528" s="208"/>
      <c r="L528" s="208"/>
      <c r="M528" s="208"/>
      <c r="N528" s="208"/>
      <c r="O528" s="20"/>
      <c r="P528" s="20"/>
      <c r="Q528" s="208"/>
      <c r="R528" s="208"/>
      <c r="S528" s="20"/>
      <c r="T528" s="20"/>
      <c r="U528" s="20"/>
      <c r="V528" s="212"/>
      <c r="W528" s="20"/>
      <c r="X528" s="20"/>
      <c r="Y528" s="20"/>
      <c r="Z528" s="20"/>
    </row>
    <row r="529" ht="22.5" customHeight="1">
      <c r="A529" s="20"/>
      <c r="B529" s="208"/>
      <c r="C529" s="208"/>
      <c r="D529" s="208"/>
      <c r="E529" s="208"/>
      <c r="F529" s="208"/>
      <c r="G529" s="208"/>
      <c r="H529" s="208"/>
      <c r="I529" s="208"/>
      <c r="J529" s="208"/>
      <c r="K529" s="208"/>
      <c r="L529" s="208"/>
      <c r="M529" s="208"/>
      <c r="N529" s="208"/>
      <c r="O529" s="20"/>
      <c r="P529" s="20"/>
      <c r="Q529" s="208"/>
      <c r="R529" s="208"/>
      <c r="S529" s="20"/>
      <c r="T529" s="20"/>
      <c r="U529" s="20"/>
      <c r="V529" s="212"/>
      <c r="W529" s="20"/>
      <c r="X529" s="20"/>
      <c r="Y529" s="20"/>
      <c r="Z529" s="20"/>
    </row>
    <row r="530" ht="22.5" customHeight="1">
      <c r="A530" s="20"/>
      <c r="B530" s="208"/>
      <c r="C530" s="208"/>
      <c r="D530" s="208"/>
      <c r="E530" s="208"/>
      <c r="F530" s="208"/>
      <c r="G530" s="208"/>
      <c r="H530" s="208"/>
      <c r="I530" s="208"/>
      <c r="J530" s="208"/>
      <c r="K530" s="208"/>
      <c r="L530" s="208"/>
      <c r="M530" s="208"/>
      <c r="N530" s="208"/>
      <c r="O530" s="20"/>
      <c r="P530" s="20"/>
      <c r="Q530" s="208"/>
      <c r="R530" s="208"/>
      <c r="S530" s="20"/>
      <c r="T530" s="20"/>
      <c r="U530" s="20"/>
      <c r="V530" s="212"/>
      <c r="W530" s="20"/>
      <c r="X530" s="20"/>
      <c r="Y530" s="20"/>
      <c r="Z530" s="20"/>
    </row>
    <row r="531" ht="22.5" customHeight="1">
      <c r="A531" s="20"/>
      <c r="B531" s="208"/>
      <c r="C531" s="208"/>
      <c r="D531" s="208"/>
      <c r="E531" s="208"/>
      <c r="F531" s="208"/>
      <c r="G531" s="208"/>
      <c r="H531" s="208"/>
      <c r="I531" s="208"/>
      <c r="J531" s="208"/>
      <c r="K531" s="208"/>
      <c r="L531" s="208"/>
      <c r="M531" s="208"/>
      <c r="N531" s="208"/>
      <c r="O531" s="20"/>
      <c r="P531" s="20"/>
      <c r="Q531" s="208"/>
      <c r="R531" s="208"/>
      <c r="S531" s="20"/>
      <c r="T531" s="20"/>
      <c r="U531" s="20"/>
      <c r="V531" s="212"/>
      <c r="W531" s="20"/>
      <c r="X531" s="20"/>
      <c r="Y531" s="20"/>
      <c r="Z531" s="20"/>
    </row>
    <row r="532" ht="22.5" customHeight="1">
      <c r="A532" s="20"/>
      <c r="B532" s="208"/>
      <c r="C532" s="208"/>
      <c r="D532" s="208"/>
      <c r="E532" s="208"/>
      <c r="F532" s="208"/>
      <c r="G532" s="208"/>
      <c r="H532" s="208"/>
      <c r="I532" s="208"/>
      <c r="J532" s="208"/>
      <c r="K532" s="208"/>
      <c r="L532" s="208"/>
      <c r="M532" s="208"/>
      <c r="N532" s="208"/>
      <c r="O532" s="20"/>
      <c r="P532" s="20"/>
      <c r="Q532" s="208"/>
      <c r="R532" s="208"/>
      <c r="S532" s="20"/>
      <c r="T532" s="20"/>
      <c r="U532" s="20"/>
      <c r="V532" s="212"/>
      <c r="W532" s="20"/>
      <c r="X532" s="20"/>
      <c r="Y532" s="20"/>
      <c r="Z532" s="20"/>
    </row>
    <row r="533" ht="22.5" customHeight="1">
      <c r="A533" s="20"/>
      <c r="B533" s="208"/>
      <c r="C533" s="208"/>
      <c r="D533" s="208"/>
      <c r="E533" s="208"/>
      <c r="F533" s="208"/>
      <c r="G533" s="208"/>
      <c r="H533" s="208"/>
      <c r="I533" s="208"/>
      <c r="J533" s="208"/>
      <c r="K533" s="208"/>
      <c r="L533" s="208"/>
      <c r="M533" s="208"/>
      <c r="N533" s="208"/>
      <c r="O533" s="20"/>
      <c r="P533" s="20"/>
      <c r="Q533" s="208"/>
      <c r="R533" s="208"/>
      <c r="S533" s="20"/>
      <c r="T533" s="20"/>
      <c r="U533" s="20"/>
      <c r="V533" s="212"/>
      <c r="W533" s="20"/>
      <c r="X533" s="20"/>
      <c r="Y533" s="20"/>
      <c r="Z533" s="20"/>
    </row>
    <row r="534" ht="22.5" customHeight="1">
      <c r="A534" s="20"/>
      <c r="B534" s="208"/>
      <c r="C534" s="208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"/>
      <c r="P534" s="20"/>
      <c r="Q534" s="208"/>
      <c r="R534" s="208"/>
      <c r="S534" s="20"/>
      <c r="T534" s="20"/>
      <c r="U534" s="20"/>
      <c r="V534" s="212"/>
      <c r="W534" s="20"/>
      <c r="X534" s="20"/>
      <c r="Y534" s="20"/>
      <c r="Z534" s="20"/>
    </row>
    <row r="535" ht="22.5" customHeight="1">
      <c r="A535" s="20"/>
      <c r="B535" s="208"/>
      <c r="C535" s="208"/>
      <c r="D535" s="208"/>
      <c r="E535" s="208"/>
      <c r="F535" s="208"/>
      <c r="G535" s="208"/>
      <c r="H535" s="208"/>
      <c r="I535" s="208"/>
      <c r="J535" s="208"/>
      <c r="K535" s="208"/>
      <c r="L535" s="208"/>
      <c r="M535" s="208"/>
      <c r="N535" s="208"/>
      <c r="O535" s="20"/>
      <c r="P535" s="20"/>
      <c r="Q535" s="208"/>
      <c r="R535" s="208"/>
      <c r="S535" s="20"/>
      <c r="T535" s="20"/>
      <c r="U535" s="20"/>
      <c r="V535" s="212"/>
      <c r="W535" s="20"/>
      <c r="X535" s="20"/>
      <c r="Y535" s="20"/>
      <c r="Z535" s="20"/>
    </row>
    <row r="536" ht="22.5" customHeight="1">
      <c r="A536" s="20"/>
      <c r="B536" s="208"/>
      <c r="C536" s="208"/>
      <c r="D536" s="208"/>
      <c r="E536" s="208"/>
      <c r="F536" s="208"/>
      <c r="G536" s="208"/>
      <c r="H536" s="208"/>
      <c r="I536" s="208"/>
      <c r="J536" s="208"/>
      <c r="K536" s="208"/>
      <c r="L536" s="208"/>
      <c r="M536" s="208"/>
      <c r="N536" s="208"/>
      <c r="O536" s="20"/>
      <c r="P536" s="20"/>
      <c r="Q536" s="208"/>
      <c r="R536" s="208"/>
      <c r="S536" s="20"/>
      <c r="T536" s="20"/>
      <c r="U536" s="20"/>
      <c r="V536" s="212"/>
      <c r="W536" s="20"/>
      <c r="X536" s="20"/>
      <c r="Y536" s="20"/>
      <c r="Z536" s="20"/>
    </row>
    <row r="537" ht="22.5" customHeight="1">
      <c r="A537" s="20"/>
      <c r="B537" s="208"/>
      <c r="C537" s="208"/>
      <c r="D537" s="208"/>
      <c r="E537" s="208"/>
      <c r="F537" s="208"/>
      <c r="G537" s="208"/>
      <c r="H537" s="208"/>
      <c r="I537" s="208"/>
      <c r="J537" s="208"/>
      <c r="K537" s="208"/>
      <c r="L537" s="208"/>
      <c r="M537" s="208"/>
      <c r="N537" s="208"/>
      <c r="O537" s="20"/>
      <c r="P537" s="20"/>
      <c r="Q537" s="208"/>
      <c r="R537" s="208"/>
      <c r="S537" s="20"/>
      <c r="T537" s="20"/>
      <c r="U537" s="20"/>
      <c r="V537" s="212"/>
      <c r="W537" s="20"/>
      <c r="X537" s="20"/>
      <c r="Y537" s="20"/>
      <c r="Z537" s="20"/>
    </row>
    <row r="538" ht="22.5" customHeight="1">
      <c r="A538" s="20"/>
      <c r="B538" s="208"/>
      <c r="C538" s="208"/>
      <c r="D538" s="208"/>
      <c r="E538" s="208"/>
      <c r="F538" s="208"/>
      <c r="G538" s="208"/>
      <c r="H538" s="208"/>
      <c r="I538" s="208"/>
      <c r="J538" s="208"/>
      <c r="K538" s="208"/>
      <c r="L538" s="208"/>
      <c r="M538" s="208"/>
      <c r="N538" s="208"/>
      <c r="O538" s="20"/>
      <c r="P538" s="20"/>
      <c r="Q538" s="208"/>
      <c r="R538" s="208"/>
      <c r="S538" s="20"/>
      <c r="T538" s="20"/>
      <c r="U538" s="20"/>
      <c r="V538" s="212"/>
      <c r="W538" s="20"/>
      <c r="X538" s="20"/>
      <c r="Y538" s="20"/>
      <c r="Z538" s="20"/>
    </row>
    <row r="539" ht="22.5" customHeight="1">
      <c r="A539" s="20"/>
      <c r="B539" s="208"/>
      <c r="C539" s="208"/>
      <c r="D539" s="208"/>
      <c r="E539" s="208"/>
      <c r="F539" s="208"/>
      <c r="G539" s="208"/>
      <c r="H539" s="208"/>
      <c r="I539" s="208"/>
      <c r="J539" s="208"/>
      <c r="K539" s="208"/>
      <c r="L539" s="208"/>
      <c r="M539" s="208"/>
      <c r="N539" s="208"/>
      <c r="O539" s="20"/>
      <c r="P539" s="20"/>
      <c r="Q539" s="208"/>
      <c r="R539" s="208"/>
      <c r="S539" s="20"/>
      <c r="T539" s="20"/>
      <c r="U539" s="20"/>
      <c r="V539" s="212"/>
      <c r="W539" s="20"/>
      <c r="X539" s="20"/>
      <c r="Y539" s="20"/>
      <c r="Z539" s="20"/>
    </row>
    <row r="540" ht="22.5" customHeight="1">
      <c r="A540" s="20"/>
      <c r="B540" s="208"/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"/>
      <c r="P540" s="20"/>
      <c r="Q540" s="208"/>
      <c r="R540" s="208"/>
      <c r="S540" s="20"/>
      <c r="T540" s="20"/>
      <c r="U540" s="20"/>
      <c r="V540" s="212"/>
      <c r="W540" s="20"/>
      <c r="X540" s="20"/>
      <c r="Y540" s="20"/>
      <c r="Z540" s="20"/>
    </row>
    <row r="541" ht="22.5" customHeight="1">
      <c r="A541" s="20"/>
      <c r="B541" s="208"/>
      <c r="C541" s="208"/>
      <c r="D541" s="208"/>
      <c r="E541" s="208"/>
      <c r="F541" s="208"/>
      <c r="G541" s="208"/>
      <c r="H541" s="208"/>
      <c r="I541" s="208"/>
      <c r="J541" s="208"/>
      <c r="K541" s="208"/>
      <c r="L541" s="208"/>
      <c r="M541" s="208"/>
      <c r="N541" s="208"/>
      <c r="O541" s="20"/>
      <c r="P541" s="20"/>
      <c r="Q541" s="208"/>
      <c r="R541" s="208"/>
      <c r="S541" s="20"/>
      <c r="T541" s="20"/>
      <c r="U541" s="20"/>
      <c r="V541" s="212"/>
      <c r="W541" s="20"/>
      <c r="X541" s="20"/>
      <c r="Y541" s="20"/>
      <c r="Z541" s="20"/>
    </row>
    <row r="542" ht="22.5" customHeight="1">
      <c r="A542" s="20"/>
      <c r="B542" s="208"/>
      <c r="C542" s="208"/>
      <c r="D542" s="208"/>
      <c r="E542" s="208"/>
      <c r="F542" s="208"/>
      <c r="G542" s="208"/>
      <c r="H542" s="208"/>
      <c r="I542" s="208"/>
      <c r="J542" s="208"/>
      <c r="K542" s="208"/>
      <c r="L542" s="208"/>
      <c r="M542" s="208"/>
      <c r="N542" s="208"/>
      <c r="O542" s="20"/>
      <c r="P542" s="20"/>
      <c r="Q542" s="208"/>
      <c r="R542" s="208"/>
      <c r="S542" s="20"/>
      <c r="T542" s="20"/>
      <c r="U542" s="20"/>
      <c r="V542" s="212"/>
      <c r="W542" s="20"/>
      <c r="X542" s="20"/>
      <c r="Y542" s="20"/>
      <c r="Z542" s="20"/>
    </row>
    <row r="543" ht="22.5" customHeight="1">
      <c r="A543" s="20"/>
      <c r="B543" s="208"/>
      <c r="C543" s="208"/>
      <c r="D543" s="208"/>
      <c r="E543" s="208"/>
      <c r="F543" s="208"/>
      <c r="G543" s="208"/>
      <c r="H543" s="208"/>
      <c r="I543" s="208"/>
      <c r="J543" s="208"/>
      <c r="K543" s="208"/>
      <c r="L543" s="208"/>
      <c r="M543" s="208"/>
      <c r="N543" s="208"/>
      <c r="O543" s="20"/>
      <c r="P543" s="20"/>
      <c r="Q543" s="208"/>
      <c r="R543" s="208"/>
      <c r="S543" s="20"/>
      <c r="T543" s="20"/>
      <c r="U543" s="20"/>
      <c r="V543" s="212"/>
      <c r="W543" s="20"/>
      <c r="X543" s="20"/>
      <c r="Y543" s="20"/>
      <c r="Z543" s="20"/>
    </row>
    <row r="544" ht="22.5" customHeight="1">
      <c r="A544" s="20"/>
      <c r="B544" s="208"/>
      <c r="C544" s="208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208"/>
      <c r="O544" s="20"/>
      <c r="P544" s="20"/>
      <c r="Q544" s="208"/>
      <c r="R544" s="208"/>
      <c r="S544" s="20"/>
      <c r="T544" s="20"/>
      <c r="U544" s="20"/>
      <c r="V544" s="212"/>
      <c r="W544" s="20"/>
      <c r="X544" s="20"/>
      <c r="Y544" s="20"/>
      <c r="Z544" s="20"/>
    </row>
    <row r="545" ht="22.5" customHeight="1">
      <c r="A545" s="20"/>
      <c r="B545" s="208"/>
      <c r="C545" s="208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"/>
      <c r="P545" s="20"/>
      <c r="Q545" s="208"/>
      <c r="R545" s="208"/>
      <c r="S545" s="20"/>
      <c r="T545" s="20"/>
      <c r="U545" s="20"/>
      <c r="V545" s="212"/>
      <c r="W545" s="20"/>
      <c r="X545" s="20"/>
      <c r="Y545" s="20"/>
      <c r="Z545" s="20"/>
    </row>
    <row r="546" ht="22.5" customHeight="1">
      <c r="A546" s="20"/>
      <c r="B546" s="208"/>
      <c r="C546" s="208"/>
      <c r="D546" s="208"/>
      <c r="E546" s="208"/>
      <c r="F546" s="208"/>
      <c r="G546" s="208"/>
      <c r="H546" s="208"/>
      <c r="I546" s="208"/>
      <c r="J546" s="208"/>
      <c r="K546" s="208"/>
      <c r="L546" s="208"/>
      <c r="M546" s="208"/>
      <c r="N546" s="208"/>
      <c r="O546" s="20"/>
      <c r="P546" s="20"/>
      <c r="Q546" s="208"/>
      <c r="R546" s="208"/>
      <c r="S546" s="20"/>
      <c r="T546" s="20"/>
      <c r="U546" s="20"/>
      <c r="V546" s="212"/>
      <c r="W546" s="20"/>
      <c r="X546" s="20"/>
      <c r="Y546" s="20"/>
      <c r="Z546" s="20"/>
    </row>
    <row r="547" ht="22.5" customHeight="1">
      <c r="A547" s="20"/>
      <c r="B547" s="208"/>
      <c r="C547" s="208"/>
      <c r="D547" s="208"/>
      <c r="E547" s="208"/>
      <c r="F547" s="208"/>
      <c r="G547" s="208"/>
      <c r="H547" s="208"/>
      <c r="I547" s="208"/>
      <c r="J547" s="208"/>
      <c r="K547" s="208"/>
      <c r="L547" s="208"/>
      <c r="M547" s="208"/>
      <c r="N547" s="208"/>
      <c r="O547" s="20"/>
      <c r="P547" s="20"/>
      <c r="Q547" s="208"/>
      <c r="R547" s="208"/>
      <c r="S547" s="20"/>
      <c r="T547" s="20"/>
      <c r="U547" s="20"/>
      <c r="V547" s="212"/>
      <c r="W547" s="20"/>
      <c r="X547" s="20"/>
      <c r="Y547" s="20"/>
      <c r="Z547" s="20"/>
    </row>
    <row r="548" ht="22.5" customHeight="1">
      <c r="A548" s="20"/>
      <c r="B548" s="208"/>
      <c r="C548" s="208"/>
      <c r="D548" s="208"/>
      <c r="E548" s="208"/>
      <c r="F548" s="208"/>
      <c r="G548" s="208"/>
      <c r="H548" s="208"/>
      <c r="I548" s="208"/>
      <c r="J548" s="208"/>
      <c r="K548" s="208"/>
      <c r="L548" s="208"/>
      <c r="M548" s="208"/>
      <c r="N548" s="208"/>
      <c r="O548" s="20"/>
      <c r="P548" s="20"/>
      <c r="Q548" s="208"/>
      <c r="R548" s="208"/>
      <c r="S548" s="20"/>
      <c r="T548" s="20"/>
      <c r="U548" s="20"/>
      <c r="V548" s="212"/>
      <c r="W548" s="20"/>
      <c r="X548" s="20"/>
      <c r="Y548" s="20"/>
      <c r="Z548" s="20"/>
    </row>
    <row r="549" ht="22.5" customHeight="1">
      <c r="A549" s="20"/>
      <c r="B549" s="208"/>
      <c r="C549" s="208"/>
      <c r="D549" s="208"/>
      <c r="E549" s="208"/>
      <c r="F549" s="208"/>
      <c r="G549" s="208"/>
      <c r="H549" s="208"/>
      <c r="I549" s="208"/>
      <c r="J549" s="208"/>
      <c r="K549" s="208"/>
      <c r="L549" s="208"/>
      <c r="M549" s="208"/>
      <c r="N549" s="208"/>
      <c r="O549" s="20"/>
      <c r="P549" s="20"/>
      <c r="Q549" s="208"/>
      <c r="R549" s="208"/>
      <c r="S549" s="20"/>
      <c r="T549" s="20"/>
      <c r="U549" s="20"/>
      <c r="V549" s="212"/>
      <c r="W549" s="20"/>
      <c r="X549" s="20"/>
      <c r="Y549" s="20"/>
      <c r="Z549" s="20"/>
    </row>
    <row r="550" ht="22.5" customHeight="1">
      <c r="A550" s="20"/>
      <c r="B550" s="208"/>
      <c r="C550" s="208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"/>
      <c r="P550" s="20"/>
      <c r="Q550" s="208"/>
      <c r="R550" s="208"/>
      <c r="S550" s="20"/>
      <c r="T550" s="20"/>
      <c r="U550" s="20"/>
      <c r="V550" s="212"/>
      <c r="W550" s="20"/>
      <c r="X550" s="20"/>
      <c r="Y550" s="20"/>
      <c r="Z550" s="20"/>
    </row>
    <row r="551" ht="22.5" customHeight="1">
      <c r="A551" s="20"/>
      <c r="B551" s="208"/>
      <c r="C551" s="208"/>
      <c r="D551" s="208"/>
      <c r="E551" s="208"/>
      <c r="F551" s="208"/>
      <c r="G551" s="208"/>
      <c r="H551" s="208"/>
      <c r="I551" s="208"/>
      <c r="J551" s="208"/>
      <c r="K551" s="208"/>
      <c r="L551" s="208"/>
      <c r="M551" s="208"/>
      <c r="N551" s="208"/>
      <c r="O551" s="20"/>
      <c r="P551" s="20"/>
      <c r="Q551" s="208"/>
      <c r="R551" s="208"/>
      <c r="S551" s="20"/>
      <c r="T551" s="20"/>
      <c r="U551" s="20"/>
      <c r="V551" s="212"/>
      <c r="W551" s="20"/>
      <c r="X551" s="20"/>
      <c r="Y551" s="20"/>
      <c r="Z551" s="20"/>
    </row>
    <row r="552" ht="22.5" customHeight="1">
      <c r="A552" s="20"/>
      <c r="B552" s="208"/>
      <c r="C552" s="208"/>
      <c r="D552" s="208"/>
      <c r="E552" s="208"/>
      <c r="F552" s="208"/>
      <c r="G552" s="208"/>
      <c r="H552" s="208"/>
      <c r="I552" s="208"/>
      <c r="J552" s="208"/>
      <c r="K552" s="208"/>
      <c r="L552" s="208"/>
      <c r="M552" s="208"/>
      <c r="N552" s="208"/>
      <c r="O552" s="20"/>
      <c r="P552" s="20"/>
      <c r="Q552" s="208"/>
      <c r="R552" s="208"/>
      <c r="S552" s="20"/>
      <c r="T552" s="20"/>
      <c r="U552" s="20"/>
      <c r="V552" s="212"/>
      <c r="W552" s="20"/>
      <c r="X552" s="20"/>
      <c r="Y552" s="20"/>
      <c r="Z552" s="20"/>
    </row>
    <row r="553" ht="22.5" customHeight="1">
      <c r="A553" s="20"/>
      <c r="B553" s="208"/>
      <c r="C553" s="208"/>
      <c r="D553" s="208"/>
      <c r="E553" s="208"/>
      <c r="F553" s="208"/>
      <c r="G553" s="208"/>
      <c r="H553" s="208"/>
      <c r="I553" s="208"/>
      <c r="J553" s="208"/>
      <c r="K553" s="208"/>
      <c r="L553" s="208"/>
      <c r="M553" s="208"/>
      <c r="N553" s="208"/>
      <c r="O553" s="20"/>
      <c r="P553" s="20"/>
      <c r="Q553" s="208"/>
      <c r="R553" s="208"/>
      <c r="S553" s="20"/>
      <c r="T553" s="20"/>
      <c r="U553" s="20"/>
      <c r="V553" s="212"/>
      <c r="W553" s="20"/>
      <c r="X553" s="20"/>
      <c r="Y553" s="20"/>
      <c r="Z553" s="20"/>
    </row>
    <row r="554" ht="22.5" customHeight="1">
      <c r="A554" s="20"/>
      <c r="B554" s="208"/>
      <c r="C554" s="208"/>
      <c r="D554" s="208"/>
      <c r="E554" s="208"/>
      <c r="F554" s="208"/>
      <c r="G554" s="208"/>
      <c r="H554" s="208"/>
      <c r="I554" s="208"/>
      <c r="J554" s="208"/>
      <c r="K554" s="208"/>
      <c r="L554" s="208"/>
      <c r="M554" s="208"/>
      <c r="N554" s="208"/>
      <c r="O554" s="20"/>
      <c r="P554" s="20"/>
      <c r="Q554" s="208"/>
      <c r="R554" s="208"/>
      <c r="S554" s="20"/>
      <c r="T554" s="20"/>
      <c r="U554" s="20"/>
      <c r="V554" s="212"/>
      <c r="W554" s="20"/>
      <c r="X554" s="20"/>
      <c r="Y554" s="20"/>
      <c r="Z554" s="20"/>
    </row>
    <row r="555" ht="22.5" customHeight="1">
      <c r="A555" s="20"/>
      <c r="B555" s="208"/>
      <c r="C555" s="208"/>
      <c r="D555" s="208"/>
      <c r="E555" s="208"/>
      <c r="F555" s="208"/>
      <c r="G555" s="208"/>
      <c r="H555" s="208"/>
      <c r="I555" s="208"/>
      <c r="J555" s="208"/>
      <c r="K555" s="208"/>
      <c r="L555" s="208"/>
      <c r="M555" s="208"/>
      <c r="N555" s="208"/>
      <c r="O555" s="20"/>
      <c r="P555" s="20"/>
      <c r="Q555" s="208"/>
      <c r="R555" s="208"/>
      <c r="S555" s="20"/>
      <c r="T555" s="20"/>
      <c r="U555" s="20"/>
      <c r="V555" s="212"/>
      <c r="W555" s="20"/>
      <c r="X555" s="20"/>
      <c r="Y555" s="20"/>
      <c r="Z555" s="20"/>
    </row>
    <row r="556" ht="22.5" customHeight="1">
      <c r="A556" s="20"/>
      <c r="B556" s="208"/>
      <c r="C556" s="208"/>
      <c r="D556" s="208"/>
      <c r="E556" s="208"/>
      <c r="F556" s="208"/>
      <c r="G556" s="208"/>
      <c r="H556" s="208"/>
      <c r="I556" s="208"/>
      <c r="J556" s="208"/>
      <c r="K556" s="208"/>
      <c r="L556" s="208"/>
      <c r="M556" s="208"/>
      <c r="N556" s="208"/>
      <c r="O556" s="20"/>
      <c r="P556" s="20"/>
      <c r="Q556" s="208"/>
      <c r="R556" s="208"/>
      <c r="S556" s="20"/>
      <c r="T556" s="20"/>
      <c r="U556" s="20"/>
      <c r="V556" s="212"/>
      <c r="W556" s="20"/>
      <c r="X556" s="20"/>
      <c r="Y556" s="20"/>
      <c r="Z556" s="20"/>
    </row>
    <row r="557" ht="22.5" customHeight="1">
      <c r="A557" s="20"/>
      <c r="B557" s="208"/>
      <c r="C557" s="208"/>
      <c r="D557" s="208"/>
      <c r="E557" s="208"/>
      <c r="F557" s="208"/>
      <c r="G557" s="208"/>
      <c r="H557" s="208"/>
      <c r="I557" s="208"/>
      <c r="J557" s="208"/>
      <c r="K557" s="208"/>
      <c r="L557" s="208"/>
      <c r="M557" s="208"/>
      <c r="N557" s="208"/>
      <c r="O557" s="20"/>
      <c r="P557" s="20"/>
      <c r="Q557" s="208"/>
      <c r="R557" s="208"/>
      <c r="S557" s="20"/>
      <c r="T557" s="20"/>
      <c r="U557" s="20"/>
      <c r="V557" s="212"/>
      <c r="W557" s="20"/>
      <c r="X557" s="20"/>
      <c r="Y557" s="20"/>
      <c r="Z557" s="20"/>
    </row>
    <row r="558" ht="22.5" customHeight="1">
      <c r="A558" s="20"/>
      <c r="B558" s="208"/>
      <c r="C558" s="208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"/>
      <c r="P558" s="20"/>
      <c r="Q558" s="208"/>
      <c r="R558" s="208"/>
      <c r="S558" s="20"/>
      <c r="T558" s="20"/>
      <c r="U558" s="20"/>
      <c r="V558" s="212"/>
      <c r="W558" s="20"/>
      <c r="X558" s="20"/>
      <c r="Y558" s="20"/>
      <c r="Z558" s="20"/>
    </row>
    <row r="559" ht="22.5" customHeight="1">
      <c r="A559" s="20"/>
      <c r="B559" s="208"/>
      <c r="C559" s="208"/>
      <c r="D559" s="208"/>
      <c r="E559" s="208"/>
      <c r="F559" s="208"/>
      <c r="G559" s="208"/>
      <c r="H559" s="208"/>
      <c r="I559" s="208"/>
      <c r="J559" s="208"/>
      <c r="K559" s="208"/>
      <c r="L559" s="208"/>
      <c r="M559" s="208"/>
      <c r="N559" s="208"/>
      <c r="O559" s="20"/>
      <c r="P559" s="20"/>
      <c r="Q559" s="208"/>
      <c r="R559" s="208"/>
      <c r="S559" s="20"/>
      <c r="T559" s="20"/>
      <c r="U559" s="20"/>
      <c r="V559" s="212"/>
      <c r="W559" s="20"/>
      <c r="X559" s="20"/>
      <c r="Y559" s="20"/>
      <c r="Z559" s="20"/>
    </row>
    <row r="560" ht="22.5" customHeight="1">
      <c r="A560" s="20"/>
      <c r="B560" s="208"/>
      <c r="C560" s="208"/>
      <c r="D560" s="208"/>
      <c r="E560" s="208"/>
      <c r="F560" s="208"/>
      <c r="G560" s="208"/>
      <c r="H560" s="208"/>
      <c r="I560" s="208"/>
      <c r="J560" s="208"/>
      <c r="K560" s="208"/>
      <c r="L560" s="208"/>
      <c r="M560" s="208"/>
      <c r="N560" s="208"/>
      <c r="O560" s="20"/>
      <c r="P560" s="20"/>
      <c r="Q560" s="208"/>
      <c r="R560" s="208"/>
      <c r="S560" s="20"/>
      <c r="T560" s="20"/>
      <c r="U560" s="20"/>
      <c r="V560" s="212"/>
      <c r="W560" s="20"/>
      <c r="X560" s="20"/>
      <c r="Y560" s="20"/>
      <c r="Z560" s="20"/>
    </row>
    <row r="561" ht="22.5" customHeight="1">
      <c r="A561" s="20"/>
      <c r="B561" s="208"/>
      <c r="C561" s="208"/>
      <c r="D561" s="208"/>
      <c r="E561" s="208"/>
      <c r="F561" s="208"/>
      <c r="G561" s="208"/>
      <c r="H561" s="208"/>
      <c r="I561" s="208"/>
      <c r="J561" s="208"/>
      <c r="K561" s="208"/>
      <c r="L561" s="208"/>
      <c r="M561" s="208"/>
      <c r="N561" s="208"/>
      <c r="O561" s="20"/>
      <c r="P561" s="20"/>
      <c r="Q561" s="208"/>
      <c r="R561" s="208"/>
      <c r="S561" s="20"/>
      <c r="T561" s="20"/>
      <c r="U561" s="20"/>
      <c r="V561" s="212"/>
      <c r="W561" s="20"/>
      <c r="X561" s="20"/>
      <c r="Y561" s="20"/>
      <c r="Z561" s="20"/>
    </row>
    <row r="562" ht="22.5" customHeight="1">
      <c r="A562" s="20"/>
      <c r="B562" s="208"/>
      <c r="C562" s="208"/>
      <c r="D562" s="208"/>
      <c r="E562" s="208"/>
      <c r="F562" s="208"/>
      <c r="G562" s="208"/>
      <c r="H562" s="208"/>
      <c r="I562" s="208"/>
      <c r="J562" s="208"/>
      <c r="K562" s="208"/>
      <c r="L562" s="208"/>
      <c r="M562" s="208"/>
      <c r="N562" s="208"/>
      <c r="O562" s="20"/>
      <c r="P562" s="20"/>
      <c r="Q562" s="208"/>
      <c r="R562" s="208"/>
      <c r="S562" s="20"/>
      <c r="T562" s="20"/>
      <c r="U562" s="20"/>
      <c r="V562" s="212"/>
      <c r="W562" s="20"/>
      <c r="X562" s="20"/>
      <c r="Y562" s="20"/>
      <c r="Z562" s="20"/>
    </row>
    <row r="563" ht="22.5" customHeight="1">
      <c r="A563" s="20"/>
      <c r="B563" s="208"/>
      <c r="C563" s="208"/>
      <c r="D563" s="208"/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"/>
      <c r="P563" s="20"/>
      <c r="Q563" s="208"/>
      <c r="R563" s="208"/>
      <c r="S563" s="20"/>
      <c r="T563" s="20"/>
      <c r="U563" s="20"/>
      <c r="V563" s="212"/>
      <c r="W563" s="20"/>
      <c r="X563" s="20"/>
      <c r="Y563" s="20"/>
      <c r="Z563" s="20"/>
    </row>
    <row r="564" ht="22.5" customHeight="1">
      <c r="A564" s="20"/>
      <c r="B564" s="208"/>
      <c r="C564" s="208"/>
      <c r="D564" s="208"/>
      <c r="E564" s="208"/>
      <c r="F564" s="208"/>
      <c r="G564" s="208"/>
      <c r="H564" s="208"/>
      <c r="I564" s="208"/>
      <c r="J564" s="208"/>
      <c r="K564" s="208"/>
      <c r="L564" s="208"/>
      <c r="M564" s="208"/>
      <c r="N564" s="208"/>
      <c r="O564" s="20"/>
      <c r="P564" s="20"/>
      <c r="Q564" s="208"/>
      <c r="R564" s="208"/>
      <c r="S564" s="20"/>
      <c r="T564" s="20"/>
      <c r="U564" s="20"/>
      <c r="V564" s="212"/>
      <c r="W564" s="20"/>
      <c r="X564" s="20"/>
      <c r="Y564" s="20"/>
      <c r="Z564" s="20"/>
    </row>
    <row r="565" ht="22.5" customHeight="1">
      <c r="A565" s="20"/>
      <c r="B565" s="208"/>
      <c r="C565" s="208"/>
      <c r="D565" s="208"/>
      <c r="E565" s="208"/>
      <c r="F565" s="208"/>
      <c r="G565" s="208"/>
      <c r="H565" s="208"/>
      <c r="I565" s="208"/>
      <c r="J565" s="208"/>
      <c r="K565" s="208"/>
      <c r="L565" s="208"/>
      <c r="M565" s="208"/>
      <c r="N565" s="208"/>
      <c r="O565" s="20"/>
      <c r="P565" s="20"/>
      <c r="Q565" s="208"/>
      <c r="R565" s="208"/>
      <c r="S565" s="20"/>
      <c r="T565" s="20"/>
      <c r="U565" s="20"/>
      <c r="V565" s="212"/>
      <c r="W565" s="20"/>
      <c r="X565" s="20"/>
      <c r="Y565" s="20"/>
      <c r="Z565" s="20"/>
    </row>
    <row r="566" ht="22.5" customHeight="1">
      <c r="A566" s="20"/>
      <c r="B566" s="208"/>
      <c r="C566" s="208"/>
      <c r="D566" s="208"/>
      <c r="E566" s="208"/>
      <c r="F566" s="208"/>
      <c r="G566" s="208"/>
      <c r="H566" s="208"/>
      <c r="I566" s="208"/>
      <c r="J566" s="208"/>
      <c r="K566" s="208"/>
      <c r="L566" s="208"/>
      <c r="M566" s="208"/>
      <c r="N566" s="208"/>
      <c r="O566" s="20"/>
      <c r="P566" s="20"/>
      <c r="Q566" s="208"/>
      <c r="R566" s="208"/>
      <c r="S566" s="20"/>
      <c r="T566" s="20"/>
      <c r="U566" s="20"/>
      <c r="V566" s="212"/>
      <c r="W566" s="20"/>
      <c r="X566" s="20"/>
      <c r="Y566" s="20"/>
      <c r="Z566" s="20"/>
    </row>
    <row r="567" ht="22.5" customHeight="1">
      <c r="A567" s="20"/>
      <c r="B567" s="208"/>
      <c r="C567" s="208"/>
      <c r="D567" s="208"/>
      <c r="E567" s="208"/>
      <c r="F567" s="208"/>
      <c r="G567" s="208"/>
      <c r="H567" s="208"/>
      <c r="I567" s="208"/>
      <c r="J567" s="208"/>
      <c r="K567" s="208"/>
      <c r="L567" s="208"/>
      <c r="M567" s="208"/>
      <c r="N567" s="208"/>
      <c r="O567" s="20"/>
      <c r="P567" s="20"/>
      <c r="Q567" s="208"/>
      <c r="R567" s="208"/>
      <c r="S567" s="20"/>
      <c r="T567" s="20"/>
      <c r="U567" s="20"/>
      <c r="V567" s="212"/>
      <c r="W567" s="20"/>
      <c r="X567" s="20"/>
      <c r="Y567" s="20"/>
      <c r="Z567" s="20"/>
    </row>
    <row r="568" ht="22.5" customHeight="1">
      <c r="A568" s="20"/>
      <c r="B568" s="208"/>
      <c r="C568" s="208"/>
      <c r="D568" s="208"/>
      <c r="E568" s="208"/>
      <c r="F568" s="208"/>
      <c r="G568" s="208"/>
      <c r="H568" s="208"/>
      <c r="I568" s="208"/>
      <c r="J568" s="208"/>
      <c r="K568" s="208"/>
      <c r="L568" s="208"/>
      <c r="M568" s="208"/>
      <c r="N568" s="208"/>
      <c r="O568" s="20"/>
      <c r="P568" s="20"/>
      <c r="Q568" s="208"/>
      <c r="R568" s="208"/>
      <c r="S568" s="20"/>
      <c r="T568" s="20"/>
      <c r="U568" s="20"/>
      <c r="V568" s="212"/>
      <c r="W568" s="20"/>
      <c r="X568" s="20"/>
      <c r="Y568" s="20"/>
      <c r="Z568" s="20"/>
    </row>
    <row r="569" ht="22.5" customHeight="1">
      <c r="A569" s="20"/>
      <c r="B569" s="208"/>
      <c r="C569" s="208"/>
      <c r="D569" s="208"/>
      <c r="E569" s="208"/>
      <c r="F569" s="208"/>
      <c r="G569" s="208"/>
      <c r="H569" s="208"/>
      <c r="I569" s="208"/>
      <c r="J569" s="208"/>
      <c r="K569" s="208"/>
      <c r="L569" s="208"/>
      <c r="M569" s="208"/>
      <c r="N569" s="208"/>
      <c r="O569" s="20"/>
      <c r="P569" s="20"/>
      <c r="Q569" s="208"/>
      <c r="R569" s="208"/>
      <c r="S569" s="20"/>
      <c r="T569" s="20"/>
      <c r="U569" s="20"/>
      <c r="V569" s="212"/>
      <c r="W569" s="20"/>
      <c r="X569" s="20"/>
      <c r="Y569" s="20"/>
      <c r="Z569" s="20"/>
    </row>
    <row r="570" ht="22.5" customHeight="1">
      <c r="A570" s="20"/>
      <c r="B570" s="208"/>
      <c r="C570" s="208"/>
      <c r="D570" s="208"/>
      <c r="E570" s="208"/>
      <c r="F570" s="208"/>
      <c r="G570" s="208"/>
      <c r="H570" s="208"/>
      <c r="I570" s="208"/>
      <c r="J570" s="208"/>
      <c r="K570" s="208"/>
      <c r="L570" s="208"/>
      <c r="M570" s="208"/>
      <c r="N570" s="208"/>
      <c r="O570" s="20"/>
      <c r="P570" s="20"/>
      <c r="Q570" s="208"/>
      <c r="R570" s="208"/>
      <c r="S570" s="20"/>
      <c r="T570" s="20"/>
      <c r="U570" s="20"/>
      <c r="V570" s="212"/>
      <c r="W570" s="20"/>
      <c r="X570" s="20"/>
      <c r="Y570" s="20"/>
      <c r="Z570" s="20"/>
    </row>
    <row r="571" ht="22.5" customHeight="1">
      <c r="A571" s="20"/>
      <c r="B571" s="208"/>
      <c r="C571" s="208"/>
      <c r="D571" s="208"/>
      <c r="E571" s="208"/>
      <c r="F571" s="208"/>
      <c r="G571" s="208"/>
      <c r="H571" s="208"/>
      <c r="I571" s="208"/>
      <c r="J571" s="208"/>
      <c r="K571" s="208"/>
      <c r="L571" s="208"/>
      <c r="M571" s="208"/>
      <c r="N571" s="208"/>
      <c r="O571" s="20"/>
      <c r="P571" s="20"/>
      <c r="Q571" s="208"/>
      <c r="R571" s="208"/>
      <c r="S571" s="20"/>
      <c r="T571" s="20"/>
      <c r="U571" s="20"/>
      <c r="V571" s="212"/>
      <c r="W571" s="20"/>
      <c r="X571" s="20"/>
      <c r="Y571" s="20"/>
      <c r="Z571" s="20"/>
    </row>
    <row r="572" ht="22.5" customHeight="1">
      <c r="A572" s="20"/>
      <c r="B572" s="208"/>
      <c r="C572" s="208"/>
      <c r="D572" s="208"/>
      <c r="E572" s="208"/>
      <c r="F572" s="208"/>
      <c r="G572" s="208"/>
      <c r="H572" s="208"/>
      <c r="I572" s="208"/>
      <c r="J572" s="208"/>
      <c r="K572" s="208"/>
      <c r="L572" s="208"/>
      <c r="M572" s="208"/>
      <c r="N572" s="208"/>
      <c r="O572" s="20"/>
      <c r="P572" s="20"/>
      <c r="Q572" s="208"/>
      <c r="R572" s="208"/>
      <c r="S572" s="20"/>
      <c r="T572" s="20"/>
      <c r="U572" s="20"/>
      <c r="V572" s="212"/>
      <c r="W572" s="20"/>
      <c r="X572" s="20"/>
      <c r="Y572" s="20"/>
      <c r="Z572" s="20"/>
    </row>
    <row r="573" ht="22.5" customHeight="1">
      <c r="A573" s="20"/>
      <c r="B573" s="208"/>
      <c r="C573" s="208"/>
      <c r="D573" s="208"/>
      <c r="E573" s="208"/>
      <c r="F573" s="208"/>
      <c r="G573" s="208"/>
      <c r="H573" s="208"/>
      <c r="I573" s="208"/>
      <c r="J573" s="208"/>
      <c r="K573" s="208"/>
      <c r="L573" s="208"/>
      <c r="M573" s="208"/>
      <c r="N573" s="208"/>
      <c r="O573" s="20"/>
      <c r="P573" s="20"/>
      <c r="Q573" s="208"/>
      <c r="R573" s="208"/>
      <c r="S573" s="20"/>
      <c r="T573" s="20"/>
      <c r="U573" s="20"/>
      <c r="V573" s="212"/>
      <c r="W573" s="20"/>
      <c r="X573" s="20"/>
      <c r="Y573" s="20"/>
      <c r="Z573" s="20"/>
    </row>
    <row r="574" ht="22.5" customHeight="1">
      <c r="A574" s="20"/>
      <c r="B574" s="208"/>
      <c r="C574" s="208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"/>
      <c r="P574" s="20"/>
      <c r="Q574" s="208"/>
      <c r="R574" s="208"/>
      <c r="S574" s="20"/>
      <c r="T574" s="20"/>
      <c r="U574" s="20"/>
      <c r="V574" s="212"/>
      <c r="W574" s="20"/>
      <c r="X574" s="20"/>
      <c r="Y574" s="20"/>
      <c r="Z574" s="20"/>
    </row>
    <row r="575" ht="22.5" customHeight="1">
      <c r="A575" s="20"/>
      <c r="B575" s="208"/>
      <c r="C575" s="208"/>
      <c r="D575" s="208"/>
      <c r="E575" s="208"/>
      <c r="F575" s="208"/>
      <c r="G575" s="208"/>
      <c r="H575" s="208"/>
      <c r="I575" s="208"/>
      <c r="J575" s="208"/>
      <c r="K575" s="208"/>
      <c r="L575" s="208"/>
      <c r="M575" s="208"/>
      <c r="N575" s="208"/>
      <c r="O575" s="20"/>
      <c r="P575" s="20"/>
      <c r="Q575" s="208"/>
      <c r="R575" s="208"/>
      <c r="S575" s="20"/>
      <c r="T575" s="20"/>
      <c r="U575" s="20"/>
      <c r="V575" s="212"/>
      <c r="W575" s="20"/>
      <c r="X575" s="20"/>
      <c r="Y575" s="20"/>
      <c r="Z575" s="20"/>
    </row>
    <row r="576" ht="22.5" customHeight="1">
      <c r="A576" s="20"/>
      <c r="B576" s="208"/>
      <c r="C576" s="208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20"/>
      <c r="P576" s="20"/>
      <c r="Q576" s="208"/>
      <c r="R576" s="208"/>
      <c r="S576" s="20"/>
      <c r="T576" s="20"/>
      <c r="U576" s="20"/>
      <c r="V576" s="212"/>
      <c r="W576" s="20"/>
      <c r="X576" s="20"/>
      <c r="Y576" s="20"/>
      <c r="Z576" s="20"/>
    </row>
    <row r="577" ht="22.5" customHeight="1">
      <c r="A577" s="20"/>
      <c r="B577" s="208"/>
      <c r="C577" s="208"/>
      <c r="D577" s="208"/>
      <c r="E577" s="208"/>
      <c r="F577" s="208"/>
      <c r="G577" s="208"/>
      <c r="H577" s="208"/>
      <c r="I577" s="208"/>
      <c r="J577" s="208"/>
      <c r="K577" s="208"/>
      <c r="L577" s="208"/>
      <c r="M577" s="208"/>
      <c r="N577" s="208"/>
      <c r="O577" s="20"/>
      <c r="P577" s="20"/>
      <c r="Q577" s="208"/>
      <c r="R577" s="208"/>
      <c r="S577" s="20"/>
      <c r="T577" s="20"/>
      <c r="U577" s="20"/>
      <c r="V577" s="212"/>
      <c r="W577" s="20"/>
      <c r="X577" s="20"/>
      <c r="Y577" s="20"/>
      <c r="Z577" s="20"/>
    </row>
    <row r="578" ht="22.5" customHeight="1">
      <c r="A578" s="20"/>
      <c r="B578" s="208"/>
      <c r="C578" s="208"/>
      <c r="D578" s="208"/>
      <c r="E578" s="208"/>
      <c r="F578" s="208"/>
      <c r="G578" s="208"/>
      <c r="H578" s="208"/>
      <c r="I578" s="208"/>
      <c r="J578" s="208"/>
      <c r="K578" s="208"/>
      <c r="L578" s="208"/>
      <c r="M578" s="208"/>
      <c r="N578" s="208"/>
      <c r="O578" s="20"/>
      <c r="P578" s="20"/>
      <c r="Q578" s="208"/>
      <c r="R578" s="208"/>
      <c r="S578" s="20"/>
      <c r="T578" s="20"/>
      <c r="U578" s="20"/>
      <c r="V578" s="212"/>
      <c r="W578" s="20"/>
      <c r="X578" s="20"/>
      <c r="Y578" s="20"/>
      <c r="Z578" s="20"/>
    </row>
    <row r="579" ht="22.5" customHeight="1">
      <c r="A579" s="20"/>
      <c r="B579" s="208"/>
      <c r="C579" s="208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"/>
      <c r="P579" s="20"/>
      <c r="Q579" s="208"/>
      <c r="R579" s="208"/>
      <c r="S579" s="20"/>
      <c r="T579" s="20"/>
      <c r="U579" s="20"/>
      <c r="V579" s="212"/>
      <c r="W579" s="20"/>
      <c r="X579" s="20"/>
      <c r="Y579" s="20"/>
      <c r="Z579" s="20"/>
    </row>
    <row r="580" ht="22.5" customHeight="1">
      <c r="A580" s="20"/>
      <c r="B580" s="208"/>
      <c r="C580" s="208"/>
      <c r="D580" s="208"/>
      <c r="E580" s="208"/>
      <c r="F580" s="208"/>
      <c r="G580" s="208"/>
      <c r="H580" s="208"/>
      <c r="I580" s="208"/>
      <c r="J580" s="208"/>
      <c r="K580" s="208"/>
      <c r="L580" s="208"/>
      <c r="M580" s="208"/>
      <c r="N580" s="208"/>
      <c r="O580" s="20"/>
      <c r="P580" s="20"/>
      <c r="Q580" s="208"/>
      <c r="R580" s="208"/>
      <c r="S580" s="20"/>
      <c r="T580" s="20"/>
      <c r="U580" s="20"/>
      <c r="V580" s="212"/>
      <c r="W580" s="20"/>
      <c r="X580" s="20"/>
      <c r="Y580" s="20"/>
      <c r="Z580" s="20"/>
    </row>
    <row r="581" ht="22.5" customHeight="1">
      <c r="A581" s="20"/>
      <c r="B581" s="208"/>
      <c r="C581" s="208"/>
      <c r="D581" s="208"/>
      <c r="E581" s="208"/>
      <c r="F581" s="208"/>
      <c r="G581" s="208"/>
      <c r="H581" s="208"/>
      <c r="I581" s="208"/>
      <c r="J581" s="208"/>
      <c r="K581" s="208"/>
      <c r="L581" s="208"/>
      <c r="M581" s="208"/>
      <c r="N581" s="208"/>
      <c r="O581" s="20"/>
      <c r="P581" s="20"/>
      <c r="Q581" s="208"/>
      <c r="R581" s="208"/>
      <c r="S581" s="20"/>
      <c r="T581" s="20"/>
      <c r="U581" s="20"/>
      <c r="V581" s="212"/>
      <c r="W581" s="20"/>
      <c r="X581" s="20"/>
      <c r="Y581" s="20"/>
      <c r="Z581" s="20"/>
    </row>
    <row r="582" ht="22.5" customHeight="1">
      <c r="A582" s="20"/>
      <c r="B582" s="208"/>
      <c r="C582" s="208"/>
      <c r="D582" s="208"/>
      <c r="E582" s="208"/>
      <c r="F582" s="208"/>
      <c r="G582" s="208"/>
      <c r="H582" s="208"/>
      <c r="I582" s="208"/>
      <c r="J582" s="208"/>
      <c r="K582" s="208"/>
      <c r="L582" s="208"/>
      <c r="M582" s="208"/>
      <c r="N582" s="208"/>
      <c r="O582" s="20"/>
      <c r="P582" s="20"/>
      <c r="Q582" s="208"/>
      <c r="R582" s="208"/>
      <c r="S582" s="20"/>
      <c r="T582" s="20"/>
      <c r="U582" s="20"/>
      <c r="V582" s="212"/>
      <c r="W582" s="20"/>
      <c r="X582" s="20"/>
      <c r="Y582" s="20"/>
      <c r="Z582" s="20"/>
    </row>
    <row r="583" ht="22.5" customHeight="1">
      <c r="A583" s="20"/>
      <c r="B583" s="208"/>
      <c r="C583" s="208"/>
      <c r="D583" s="208"/>
      <c r="E583" s="208"/>
      <c r="F583" s="208"/>
      <c r="G583" s="208"/>
      <c r="H583" s="208"/>
      <c r="I583" s="208"/>
      <c r="J583" s="208"/>
      <c r="K583" s="208"/>
      <c r="L583" s="208"/>
      <c r="M583" s="208"/>
      <c r="N583" s="208"/>
      <c r="O583" s="20"/>
      <c r="P583" s="20"/>
      <c r="Q583" s="208"/>
      <c r="R583" s="208"/>
      <c r="S583" s="20"/>
      <c r="T583" s="20"/>
      <c r="U583" s="20"/>
      <c r="V583" s="212"/>
      <c r="W583" s="20"/>
      <c r="X583" s="20"/>
      <c r="Y583" s="20"/>
      <c r="Z583" s="20"/>
    </row>
    <row r="584" ht="22.5" customHeight="1">
      <c r="A584" s="20"/>
      <c r="B584" s="208"/>
      <c r="C584" s="208"/>
      <c r="D584" s="208"/>
      <c r="E584" s="208"/>
      <c r="F584" s="208"/>
      <c r="G584" s="208"/>
      <c r="H584" s="208"/>
      <c r="I584" s="208"/>
      <c r="J584" s="208"/>
      <c r="K584" s="208"/>
      <c r="L584" s="208"/>
      <c r="M584" s="208"/>
      <c r="N584" s="208"/>
      <c r="O584" s="20"/>
      <c r="P584" s="20"/>
      <c r="Q584" s="208"/>
      <c r="R584" s="208"/>
      <c r="S584" s="20"/>
      <c r="T584" s="20"/>
      <c r="U584" s="20"/>
      <c r="V584" s="212"/>
      <c r="W584" s="20"/>
      <c r="X584" s="20"/>
      <c r="Y584" s="20"/>
      <c r="Z584" s="20"/>
    </row>
    <row r="585" ht="22.5" customHeight="1">
      <c r="A585" s="20"/>
      <c r="B585" s="208"/>
      <c r="C585" s="208"/>
      <c r="D585" s="208"/>
      <c r="E585" s="208"/>
      <c r="F585" s="208"/>
      <c r="G585" s="208"/>
      <c r="H585" s="208"/>
      <c r="I585" s="208"/>
      <c r="J585" s="208"/>
      <c r="K585" s="208"/>
      <c r="L585" s="208"/>
      <c r="M585" s="208"/>
      <c r="N585" s="208"/>
      <c r="O585" s="20"/>
      <c r="P585" s="20"/>
      <c r="Q585" s="208"/>
      <c r="R585" s="208"/>
      <c r="S585" s="20"/>
      <c r="T585" s="20"/>
      <c r="U585" s="20"/>
      <c r="V585" s="212"/>
      <c r="W585" s="20"/>
      <c r="X585" s="20"/>
      <c r="Y585" s="20"/>
      <c r="Z585" s="20"/>
    </row>
    <row r="586" ht="22.5" customHeight="1">
      <c r="A586" s="20"/>
      <c r="B586" s="208"/>
      <c r="C586" s="208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208"/>
      <c r="O586" s="20"/>
      <c r="P586" s="20"/>
      <c r="Q586" s="208"/>
      <c r="R586" s="208"/>
      <c r="S586" s="20"/>
      <c r="T586" s="20"/>
      <c r="U586" s="20"/>
      <c r="V586" s="212"/>
      <c r="W586" s="20"/>
      <c r="X586" s="20"/>
      <c r="Y586" s="20"/>
      <c r="Z586" s="20"/>
    </row>
    <row r="587" ht="22.5" customHeight="1">
      <c r="A587" s="20"/>
      <c r="B587" s="208"/>
      <c r="C587" s="208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"/>
      <c r="P587" s="20"/>
      <c r="Q587" s="208"/>
      <c r="R587" s="208"/>
      <c r="S587" s="20"/>
      <c r="T587" s="20"/>
      <c r="U587" s="20"/>
      <c r="V587" s="212"/>
      <c r="W587" s="20"/>
      <c r="X587" s="20"/>
      <c r="Y587" s="20"/>
      <c r="Z587" s="20"/>
    </row>
    <row r="588" ht="22.5" customHeight="1">
      <c r="A588" s="20"/>
      <c r="B588" s="208"/>
      <c r="C588" s="208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"/>
      <c r="P588" s="20"/>
      <c r="Q588" s="208"/>
      <c r="R588" s="208"/>
      <c r="S588" s="20"/>
      <c r="T588" s="20"/>
      <c r="U588" s="20"/>
      <c r="V588" s="212"/>
      <c r="W588" s="20"/>
      <c r="X588" s="20"/>
      <c r="Y588" s="20"/>
      <c r="Z588" s="20"/>
    </row>
    <row r="589" ht="22.5" customHeight="1">
      <c r="A589" s="20"/>
      <c r="B589" s="208"/>
      <c r="C589" s="208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"/>
      <c r="P589" s="20"/>
      <c r="Q589" s="208"/>
      <c r="R589" s="208"/>
      <c r="S589" s="20"/>
      <c r="T589" s="20"/>
      <c r="U589" s="20"/>
      <c r="V589" s="212"/>
      <c r="W589" s="20"/>
      <c r="X589" s="20"/>
      <c r="Y589" s="20"/>
      <c r="Z589" s="20"/>
    </row>
    <row r="590" ht="22.5" customHeight="1">
      <c r="A590" s="20"/>
      <c r="B590" s="208"/>
      <c r="C590" s="208"/>
      <c r="D590" s="208"/>
      <c r="E590" s="208"/>
      <c r="F590" s="208"/>
      <c r="G590" s="208"/>
      <c r="H590" s="208"/>
      <c r="I590" s="208"/>
      <c r="J590" s="208"/>
      <c r="K590" s="208"/>
      <c r="L590" s="208"/>
      <c r="M590" s="208"/>
      <c r="N590" s="208"/>
      <c r="O590" s="20"/>
      <c r="P590" s="20"/>
      <c r="Q590" s="208"/>
      <c r="R590" s="208"/>
      <c r="S590" s="20"/>
      <c r="T590" s="20"/>
      <c r="U590" s="20"/>
      <c r="V590" s="212"/>
      <c r="W590" s="20"/>
      <c r="X590" s="20"/>
      <c r="Y590" s="20"/>
      <c r="Z590" s="20"/>
    </row>
    <row r="591" ht="22.5" customHeight="1">
      <c r="A591" s="20"/>
      <c r="B591" s="208"/>
      <c r="C591" s="208"/>
      <c r="D591" s="208"/>
      <c r="E591" s="208"/>
      <c r="F591" s="208"/>
      <c r="G591" s="208"/>
      <c r="H591" s="208"/>
      <c r="I591" s="208"/>
      <c r="J591" s="208"/>
      <c r="K591" s="208"/>
      <c r="L591" s="208"/>
      <c r="M591" s="208"/>
      <c r="N591" s="208"/>
      <c r="O591" s="20"/>
      <c r="P591" s="20"/>
      <c r="Q591" s="208"/>
      <c r="R591" s="208"/>
      <c r="S591" s="20"/>
      <c r="T591" s="20"/>
      <c r="U591" s="20"/>
      <c r="V591" s="212"/>
      <c r="W591" s="20"/>
      <c r="X591" s="20"/>
      <c r="Y591" s="20"/>
      <c r="Z591" s="20"/>
    </row>
    <row r="592" ht="22.5" customHeight="1">
      <c r="A592" s="20"/>
      <c r="B592" s="208"/>
      <c r="C592" s="208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20"/>
      <c r="P592" s="20"/>
      <c r="Q592" s="208"/>
      <c r="R592" s="208"/>
      <c r="S592" s="20"/>
      <c r="T592" s="20"/>
      <c r="U592" s="20"/>
      <c r="V592" s="212"/>
      <c r="W592" s="20"/>
      <c r="X592" s="20"/>
      <c r="Y592" s="20"/>
      <c r="Z592" s="20"/>
    </row>
    <row r="593" ht="22.5" customHeight="1">
      <c r="A593" s="20"/>
      <c r="B593" s="208"/>
      <c r="C593" s="208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"/>
      <c r="P593" s="20"/>
      <c r="Q593" s="208"/>
      <c r="R593" s="208"/>
      <c r="S593" s="20"/>
      <c r="T593" s="20"/>
      <c r="U593" s="20"/>
      <c r="V593" s="212"/>
      <c r="W593" s="20"/>
      <c r="X593" s="20"/>
      <c r="Y593" s="20"/>
      <c r="Z593" s="20"/>
    </row>
    <row r="594" ht="22.5" customHeight="1">
      <c r="A594" s="20"/>
      <c r="B594" s="208"/>
      <c r="C594" s="208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"/>
      <c r="P594" s="20"/>
      <c r="Q594" s="208"/>
      <c r="R594" s="208"/>
      <c r="S594" s="20"/>
      <c r="T594" s="20"/>
      <c r="U594" s="20"/>
      <c r="V594" s="212"/>
      <c r="W594" s="20"/>
      <c r="X594" s="20"/>
      <c r="Y594" s="20"/>
      <c r="Z594" s="20"/>
    </row>
    <row r="595" ht="22.5" customHeight="1">
      <c r="A595" s="20"/>
      <c r="B595" s="208"/>
      <c r="C595" s="208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"/>
      <c r="P595" s="20"/>
      <c r="Q595" s="208"/>
      <c r="R595" s="208"/>
      <c r="S595" s="20"/>
      <c r="T595" s="20"/>
      <c r="U595" s="20"/>
      <c r="V595" s="212"/>
      <c r="W595" s="20"/>
      <c r="X595" s="20"/>
      <c r="Y595" s="20"/>
      <c r="Z595" s="20"/>
    </row>
    <row r="596" ht="22.5" customHeight="1">
      <c r="A596" s="20"/>
      <c r="B596" s="208"/>
      <c r="C596" s="208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"/>
      <c r="P596" s="20"/>
      <c r="Q596" s="208"/>
      <c r="R596" s="208"/>
      <c r="S596" s="20"/>
      <c r="T596" s="20"/>
      <c r="U596" s="20"/>
      <c r="V596" s="212"/>
      <c r="W596" s="20"/>
      <c r="X596" s="20"/>
      <c r="Y596" s="20"/>
      <c r="Z596" s="20"/>
    </row>
    <row r="597" ht="22.5" customHeight="1">
      <c r="A597" s="20"/>
      <c r="B597" s="208"/>
      <c r="C597" s="208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"/>
      <c r="P597" s="20"/>
      <c r="Q597" s="208"/>
      <c r="R597" s="208"/>
      <c r="S597" s="20"/>
      <c r="T597" s="20"/>
      <c r="U597" s="20"/>
      <c r="V597" s="212"/>
      <c r="W597" s="20"/>
      <c r="X597" s="20"/>
      <c r="Y597" s="20"/>
      <c r="Z597" s="20"/>
    </row>
    <row r="598" ht="22.5" customHeight="1">
      <c r="A598" s="20"/>
      <c r="B598" s="208"/>
      <c r="C598" s="208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"/>
      <c r="P598" s="20"/>
      <c r="Q598" s="208"/>
      <c r="R598" s="208"/>
      <c r="S598" s="20"/>
      <c r="T598" s="20"/>
      <c r="U598" s="20"/>
      <c r="V598" s="212"/>
      <c r="W598" s="20"/>
      <c r="X598" s="20"/>
      <c r="Y598" s="20"/>
      <c r="Z598" s="20"/>
    </row>
    <row r="599" ht="22.5" customHeight="1">
      <c r="A599" s="20"/>
      <c r="B599" s="208"/>
      <c r="C599" s="208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"/>
      <c r="P599" s="20"/>
      <c r="Q599" s="208"/>
      <c r="R599" s="208"/>
      <c r="S599" s="20"/>
      <c r="T599" s="20"/>
      <c r="U599" s="20"/>
      <c r="V599" s="212"/>
      <c r="W599" s="20"/>
      <c r="X599" s="20"/>
      <c r="Y599" s="20"/>
      <c r="Z599" s="20"/>
    </row>
    <row r="600" ht="22.5" customHeight="1">
      <c r="A600" s="20"/>
      <c r="B600" s="208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"/>
      <c r="P600" s="20"/>
      <c r="Q600" s="208"/>
      <c r="R600" s="208"/>
      <c r="S600" s="20"/>
      <c r="T600" s="20"/>
      <c r="U600" s="20"/>
      <c r="V600" s="212"/>
      <c r="W600" s="20"/>
      <c r="X600" s="20"/>
      <c r="Y600" s="20"/>
      <c r="Z600" s="20"/>
    </row>
    <row r="601" ht="22.5" customHeight="1">
      <c r="A601" s="20"/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"/>
      <c r="P601" s="20"/>
      <c r="Q601" s="208"/>
      <c r="R601" s="208"/>
      <c r="S601" s="20"/>
      <c r="T601" s="20"/>
      <c r="U601" s="20"/>
      <c r="V601" s="212"/>
      <c r="W601" s="20"/>
      <c r="X601" s="20"/>
      <c r="Y601" s="20"/>
      <c r="Z601" s="20"/>
    </row>
    <row r="602" ht="22.5" customHeight="1">
      <c r="A602" s="20"/>
      <c r="B602" s="208"/>
      <c r="C602" s="208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"/>
      <c r="P602" s="20"/>
      <c r="Q602" s="208"/>
      <c r="R602" s="208"/>
      <c r="S602" s="20"/>
      <c r="T602" s="20"/>
      <c r="U602" s="20"/>
      <c r="V602" s="212"/>
      <c r="W602" s="20"/>
      <c r="X602" s="20"/>
      <c r="Y602" s="20"/>
      <c r="Z602" s="20"/>
    </row>
    <row r="603" ht="22.5" customHeight="1">
      <c r="A603" s="20"/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"/>
      <c r="P603" s="20"/>
      <c r="Q603" s="208"/>
      <c r="R603" s="208"/>
      <c r="S603" s="20"/>
      <c r="T603" s="20"/>
      <c r="U603" s="20"/>
      <c r="V603" s="212"/>
      <c r="W603" s="20"/>
      <c r="X603" s="20"/>
      <c r="Y603" s="20"/>
      <c r="Z603" s="20"/>
    </row>
    <row r="604" ht="22.5" customHeight="1">
      <c r="A604" s="20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"/>
      <c r="P604" s="20"/>
      <c r="Q604" s="208"/>
      <c r="R604" s="208"/>
      <c r="S604" s="20"/>
      <c r="T604" s="20"/>
      <c r="U604" s="20"/>
      <c r="V604" s="212"/>
      <c r="W604" s="20"/>
      <c r="X604" s="20"/>
      <c r="Y604" s="20"/>
      <c r="Z604" s="20"/>
    </row>
    <row r="605" ht="22.5" customHeight="1">
      <c r="A605" s="20"/>
      <c r="B605" s="208"/>
      <c r="C605" s="208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"/>
      <c r="P605" s="20"/>
      <c r="Q605" s="208"/>
      <c r="R605" s="208"/>
      <c r="S605" s="20"/>
      <c r="T605" s="20"/>
      <c r="U605" s="20"/>
      <c r="V605" s="212"/>
      <c r="W605" s="20"/>
      <c r="X605" s="20"/>
      <c r="Y605" s="20"/>
      <c r="Z605" s="20"/>
    </row>
    <row r="606" ht="22.5" customHeight="1">
      <c r="A606" s="20"/>
      <c r="B606" s="208"/>
      <c r="C606" s="208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"/>
      <c r="P606" s="20"/>
      <c r="Q606" s="208"/>
      <c r="R606" s="208"/>
      <c r="S606" s="20"/>
      <c r="T606" s="20"/>
      <c r="U606" s="20"/>
      <c r="V606" s="212"/>
      <c r="W606" s="20"/>
      <c r="X606" s="20"/>
      <c r="Y606" s="20"/>
      <c r="Z606" s="20"/>
    </row>
    <row r="607" ht="22.5" customHeight="1">
      <c r="A607" s="20"/>
      <c r="B607" s="208"/>
      <c r="C607" s="208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"/>
      <c r="P607" s="20"/>
      <c r="Q607" s="208"/>
      <c r="R607" s="208"/>
      <c r="S607" s="20"/>
      <c r="T607" s="20"/>
      <c r="U607" s="20"/>
      <c r="V607" s="212"/>
      <c r="W607" s="20"/>
      <c r="X607" s="20"/>
      <c r="Y607" s="20"/>
      <c r="Z607" s="20"/>
    </row>
    <row r="608" ht="22.5" customHeight="1">
      <c r="A608" s="20"/>
      <c r="B608" s="208"/>
      <c r="C608" s="208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"/>
      <c r="P608" s="20"/>
      <c r="Q608" s="208"/>
      <c r="R608" s="208"/>
      <c r="S608" s="20"/>
      <c r="T608" s="20"/>
      <c r="U608" s="20"/>
      <c r="V608" s="212"/>
      <c r="W608" s="20"/>
      <c r="X608" s="20"/>
      <c r="Y608" s="20"/>
      <c r="Z608" s="20"/>
    </row>
    <row r="609" ht="22.5" customHeight="1">
      <c r="A609" s="20"/>
      <c r="B609" s="208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"/>
      <c r="P609" s="20"/>
      <c r="Q609" s="208"/>
      <c r="R609" s="208"/>
      <c r="S609" s="20"/>
      <c r="T609" s="20"/>
      <c r="U609" s="20"/>
      <c r="V609" s="212"/>
      <c r="W609" s="20"/>
      <c r="X609" s="20"/>
      <c r="Y609" s="20"/>
      <c r="Z609" s="20"/>
    </row>
    <row r="610" ht="22.5" customHeight="1">
      <c r="A610" s="20"/>
      <c r="B610" s="208"/>
      <c r="C610" s="208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"/>
      <c r="P610" s="20"/>
      <c r="Q610" s="208"/>
      <c r="R610" s="208"/>
      <c r="S610" s="20"/>
      <c r="T610" s="20"/>
      <c r="U610" s="20"/>
      <c r="V610" s="212"/>
      <c r="W610" s="20"/>
      <c r="X610" s="20"/>
      <c r="Y610" s="20"/>
      <c r="Z610" s="20"/>
    </row>
    <row r="611" ht="22.5" customHeight="1">
      <c r="A611" s="20"/>
      <c r="B611" s="208"/>
      <c r="C611" s="208"/>
      <c r="D611" s="208"/>
      <c r="E611" s="208"/>
      <c r="F611" s="208"/>
      <c r="G611" s="208"/>
      <c r="H611" s="208"/>
      <c r="I611" s="208"/>
      <c r="J611" s="208"/>
      <c r="K611" s="208"/>
      <c r="L611" s="208"/>
      <c r="M611" s="208"/>
      <c r="N611" s="208"/>
      <c r="O611" s="20"/>
      <c r="P611" s="20"/>
      <c r="Q611" s="208"/>
      <c r="R611" s="208"/>
      <c r="S611" s="20"/>
      <c r="T611" s="20"/>
      <c r="U611" s="20"/>
      <c r="V611" s="212"/>
      <c r="W611" s="20"/>
      <c r="X611" s="20"/>
      <c r="Y611" s="20"/>
      <c r="Z611" s="20"/>
    </row>
    <row r="612" ht="22.5" customHeight="1">
      <c r="A612" s="20"/>
      <c r="B612" s="208"/>
      <c r="C612" s="208"/>
      <c r="D612" s="208"/>
      <c r="E612" s="208"/>
      <c r="F612" s="208"/>
      <c r="G612" s="208"/>
      <c r="H612" s="208"/>
      <c r="I612" s="208"/>
      <c r="J612" s="208"/>
      <c r="K612" s="208"/>
      <c r="L612" s="208"/>
      <c r="M612" s="208"/>
      <c r="N612" s="208"/>
      <c r="O612" s="20"/>
      <c r="P612" s="20"/>
      <c r="Q612" s="208"/>
      <c r="R612" s="208"/>
      <c r="S612" s="20"/>
      <c r="T612" s="20"/>
      <c r="U612" s="20"/>
      <c r="V612" s="212"/>
      <c r="W612" s="20"/>
      <c r="X612" s="20"/>
      <c r="Y612" s="20"/>
      <c r="Z612" s="20"/>
    </row>
    <row r="613" ht="22.5" customHeight="1">
      <c r="A613" s="20"/>
      <c r="B613" s="208"/>
      <c r="C613" s="208"/>
      <c r="D613" s="208"/>
      <c r="E613" s="208"/>
      <c r="F613" s="208"/>
      <c r="G613" s="208"/>
      <c r="H613" s="208"/>
      <c r="I613" s="208"/>
      <c r="J613" s="208"/>
      <c r="K613" s="208"/>
      <c r="L613" s="208"/>
      <c r="M613" s="208"/>
      <c r="N613" s="208"/>
      <c r="O613" s="20"/>
      <c r="P613" s="20"/>
      <c r="Q613" s="208"/>
      <c r="R613" s="208"/>
      <c r="S613" s="20"/>
      <c r="T613" s="20"/>
      <c r="U613" s="20"/>
      <c r="V613" s="212"/>
      <c r="W613" s="20"/>
      <c r="X613" s="20"/>
      <c r="Y613" s="20"/>
      <c r="Z613" s="20"/>
    </row>
    <row r="614" ht="22.5" customHeight="1">
      <c r="A614" s="20"/>
      <c r="B614" s="208"/>
      <c r="C614" s="208"/>
      <c r="D614" s="208"/>
      <c r="E614" s="208"/>
      <c r="F614" s="208"/>
      <c r="G614" s="208"/>
      <c r="H614" s="208"/>
      <c r="I614" s="208"/>
      <c r="J614" s="208"/>
      <c r="K614" s="208"/>
      <c r="L614" s="208"/>
      <c r="M614" s="208"/>
      <c r="N614" s="208"/>
      <c r="O614" s="20"/>
      <c r="P614" s="20"/>
      <c r="Q614" s="208"/>
      <c r="R614" s="208"/>
      <c r="S614" s="20"/>
      <c r="T614" s="20"/>
      <c r="U614" s="20"/>
      <c r="V614" s="212"/>
      <c r="W614" s="20"/>
      <c r="X614" s="20"/>
      <c r="Y614" s="20"/>
      <c r="Z614" s="20"/>
    </row>
    <row r="615" ht="22.5" customHeight="1">
      <c r="A615" s="20"/>
      <c r="B615" s="208"/>
      <c r="C615" s="208"/>
      <c r="D615" s="208"/>
      <c r="E615" s="208"/>
      <c r="F615" s="208"/>
      <c r="G615" s="208"/>
      <c r="H615" s="208"/>
      <c r="I615" s="208"/>
      <c r="J615" s="208"/>
      <c r="K615" s="208"/>
      <c r="L615" s="208"/>
      <c r="M615" s="208"/>
      <c r="N615" s="208"/>
      <c r="O615" s="20"/>
      <c r="P615" s="20"/>
      <c r="Q615" s="208"/>
      <c r="R615" s="208"/>
      <c r="S615" s="20"/>
      <c r="T615" s="20"/>
      <c r="U615" s="20"/>
      <c r="V615" s="212"/>
      <c r="W615" s="20"/>
      <c r="X615" s="20"/>
      <c r="Y615" s="20"/>
      <c r="Z615" s="20"/>
    </row>
    <row r="616" ht="22.5" customHeight="1">
      <c r="A616" s="20"/>
      <c r="B616" s="208"/>
      <c r="C616" s="208"/>
      <c r="D616" s="208"/>
      <c r="E616" s="208"/>
      <c r="F616" s="208"/>
      <c r="G616" s="208"/>
      <c r="H616" s="208"/>
      <c r="I616" s="208"/>
      <c r="J616" s="208"/>
      <c r="K616" s="208"/>
      <c r="L616" s="208"/>
      <c r="M616" s="208"/>
      <c r="N616" s="208"/>
      <c r="O616" s="20"/>
      <c r="P616" s="20"/>
      <c r="Q616" s="208"/>
      <c r="R616" s="208"/>
      <c r="S616" s="20"/>
      <c r="T616" s="20"/>
      <c r="U616" s="20"/>
      <c r="V616" s="212"/>
      <c r="W616" s="20"/>
      <c r="X616" s="20"/>
      <c r="Y616" s="20"/>
      <c r="Z616" s="20"/>
    </row>
    <row r="617" ht="22.5" customHeight="1">
      <c r="A617" s="20"/>
      <c r="B617" s="208"/>
      <c r="C617" s="208"/>
      <c r="D617" s="208"/>
      <c r="E617" s="208"/>
      <c r="F617" s="208"/>
      <c r="G617" s="208"/>
      <c r="H617" s="208"/>
      <c r="I617" s="208"/>
      <c r="J617" s="208"/>
      <c r="K617" s="208"/>
      <c r="L617" s="208"/>
      <c r="M617" s="208"/>
      <c r="N617" s="208"/>
      <c r="O617" s="20"/>
      <c r="P617" s="20"/>
      <c r="Q617" s="208"/>
      <c r="R617" s="208"/>
      <c r="S617" s="20"/>
      <c r="T617" s="20"/>
      <c r="U617" s="20"/>
      <c r="V617" s="212"/>
      <c r="W617" s="20"/>
      <c r="X617" s="20"/>
      <c r="Y617" s="20"/>
      <c r="Z617" s="20"/>
    </row>
    <row r="618" ht="22.5" customHeight="1">
      <c r="A618" s="20"/>
      <c r="B618" s="208"/>
      <c r="C618" s="208"/>
      <c r="D618" s="208"/>
      <c r="E618" s="208"/>
      <c r="F618" s="208"/>
      <c r="G618" s="208"/>
      <c r="H618" s="208"/>
      <c r="I618" s="208"/>
      <c r="J618" s="208"/>
      <c r="K618" s="208"/>
      <c r="L618" s="208"/>
      <c r="M618" s="208"/>
      <c r="N618" s="208"/>
      <c r="O618" s="20"/>
      <c r="P618" s="20"/>
      <c r="Q618" s="208"/>
      <c r="R618" s="208"/>
      <c r="S618" s="20"/>
      <c r="T618" s="20"/>
      <c r="U618" s="20"/>
      <c r="V618" s="212"/>
      <c r="W618" s="20"/>
      <c r="X618" s="20"/>
      <c r="Y618" s="20"/>
      <c r="Z618" s="20"/>
    </row>
    <row r="619" ht="22.5" customHeight="1">
      <c r="A619" s="20"/>
      <c r="B619" s="208"/>
      <c r="C619" s="208"/>
      <c r="D619" s="208"/>
      <c r="E619" s="208"/>
      <c r="F619" s="208"/>
      <c r="G619" s="208"/>
      <c r="H619" s="208"/>
      <c r="I619" s="208"/>
      <c r="J619" s="208"/>
      <c r="K619" s="208"/>
      <c r="L619" s="208"/>
      <c r="M619" s="208"/>
      <c r="N619" s="208"/>
      <c r="O619" s="20"/>
      <c r="P619" s="20"/>
      <c r="Q619" s="208"/>
      <c r="R619" s="208"/>
      <c r="S619" s="20"/>
      <c r="T619" s="20"/>
      <c r="U619" s="20"/>
      <c r="V619" s="212"/>
      <c r="W619" s="20"/>
      <c r="X619" s="20"/>
      <c r="Y619" s="20"/>
      <c r="Z619" s="20"/>
    </row>
    <row r="620" ht="22.5" customHeight="1">
      <c r="A620" s="20"/>
      <c r="B620" s="208"/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20"/>
      <c r="P620" s="20"/>
      <c r="Q620" s="208"/>
      <c r="R620" s="208"/>
      <c r="S620" s="20"/>
      <c r="T620" s="20"/>
      <c r="U620" s="20"/>
      <c r="V620" s="212"/>
      <c r="W620" s="20"/>
      <c r="X620" s="20"/>
      <c r="Y620" s="20"/>
      <c r="Z620" s="20"/>
    </row>
    <row r="621" ht="22.5" customHeight="1">
      <c r="A621" s="20"/>
      <c r="B621" s="208"/>
      <c r="C621" s="208"/>
      <c r="D621" s="208"/>
      <c r="E621" s="208"/>
      <c r="F621" s="208"/>
      <c r="G621" s="208"/>
      <c r="H621" s="208"/>
      <c r="I621" s="208"/>
      <c r="J621" s="208"/>
      <c r="K621" s="208"/>
      <c r="L621" s="208"/>
      <c r="M621" s="208"/>
      <c r="N621" s="208"/>
      <c r="O621" s="20"/>
      <c r="P621" s="20"/>
      <c r="Q621" s="208"/>
      <c r="R621" s="208"/>
      <c r="S621" s="20"/>
      <c r="T621" s="20"/>
      <c r="U621" s="20"/>
      <c r="V621" s="212"/>
      <c r="W621" s="20"/>
      <c r="X621" s="20"/>
      <c r="Y621" s="20"/>
      <c r="Z621" s="20"/>
    </row>
    <row r="622" ht="22.5" customHeight="1">
      <c r="A622" s="20"/>
      <c r="B622" s="208"/>
      <c r="C622" s="208"/>
      <c r="D622" s="208"/>
      <c r="E622" s="208"/>
      <c r="F622" s="208"/>
      <c r="G622" s="208"/>
      <c r="H622" s="208"/>
      <c r="I622" s="208"/>
      <c r="J622" s="208"/>
      <c r="K622" s="208"/>
      <c r="L622" s="208"/>
      <c r="M622" s="208"/>
      <c r="N622" s="208"/>
      <c r="O622" s="20"/>
      <c r="P622" s="20"/>
      <c r="Q622" s="208"/>
      <c r="R622" s="208"/>
      <c r="S622" s="20"/>
      <c r="T622" s="20"/>
      <c r="U622" s="20"/>
      <c r="V622" s="212"/>
      <c r="W622" s="20"/>
      <c r="X622" s="20"/>
      <c r="Y622" s="20"/>
      <c r="Z622" s="20"/>
    </row>
    <row r="623" ht="22.5" customHeight="1">
      <c r="A623" s="20"/>
      <c r="B623" s="208"/>
      <c r="C623" s="208"/>
      <c r="D623" s="208"/>
      <c r="E623" s="208"/>
      <c r="F623" s="208"/>
      <c r="G623" s="208"/>
      <c r="H623" s="208"/>
      <c r="I623" s="208"/>
      <c r="J623" s="208"/>
      <c r="K623" s="208"/>
      <c r="L623" s="208"/>
      <c r="M623" s="208"/>
      <c r="N623" s="208"/>
      <c r="O623" s="20"/>
      <c r="P623" s="20"/>
      <c r="Q623" s="208"/>
      <c r="R623" s="208"/>
      <c r="S623" s="20"/>
      <c r="T623" s="20"/>
      <c r="U623" s="20"/>
      <c r="V623" s="212"/>
      <c r="W623" s="20"/>
      <c r="X623" s="20"/>
      <c r="Y623" s="20"/>
      <c r="Z623" s="20"/>
    </row>
    <row r="624" ht="22.5" customHeight="1">
      <c r="A624" s="20"/>
      <c r="B624" s="208"/>
      <c r="C624" s="208"/>
      <c r="D624" s="208"/>
      <c r="E624" s="208"/>
      <c r="F624" s="208"/>
      <c r="G624" s="208"/>
      <c r="H624" s="208"/>
      <c r="I624" s="208"/>
      <c r="J624" s="208"/>
      <c r="K624" s="208"/>
      <c r="L624" s="208"/>
      <c r="M624" s="208"/>
      <c r="N624" s="208"/>
      <c r="O624" s="20"/>
      <c r="P624" s="20"/>
      <c r="Q624" s="208"/>
      <c r="R624" s="208"/>
      <c r="S624" s="20"/>
      <c r="T624" s="20"/>
      <c r="U624" s="20"/>
      <c r="V624" s="212"/>
      <c r="W624" s="20"/>
      <c r="X624" s="20"/>
      <c r="Y624" s="20"/>
      <c r="Z624" s="20"/>
    </row>
    <row r="625" ht="22.5" customHeight="1">
      <c r="A625" s="20"/>
      <c r="B625" s="208"/>
      <c r="C625" s="208"/>
      <c r="D625" s="208"/>
      <c r="E625" s="208"/>
      <c r="F625" s="208"/>
      <c r="G625" s="208"/>
      <c r="H625" s="208"/>
      <c r="I625" s="208"/>
      <c r="J625" s="208"/>
      <c r="K625" s="208"/>
      <c r="L625" s="208"/>
      <c r="M625" s="208"/>
      <c r="N625" s="208"/>
      <c r="O625" s="20"/>
      <c r="P625" s="20"/>
      <c r="Q625" s="208"/>
      <c r="R625" s="208"/>
      <c r="S625" s="20"/>
      <c r="T625" s="20"/>
      <c r="U625" s="20"/>
      <c r="V625" s="212"/>
      <c r="W625" s="20"/>
      <c r="X625" s="20"/>
      <c r="Y625" s="20"/>
      <c r="Z625" s="20"/>
    </row>
    <row r="626" ht="22.5" customHeight="1">
      <c r="A626" s="20"/>
      <c r="B626" s="208"/>
      <c r="C626" s="208"/>
      <c r="D626" s="208"/>
      <c r="E626" s="208"/>
      <c r="F626" s="208"/>
      <c r="G626" s="208"/>
      <c r="H626" s="208"/>
      <c r="I626" s="208"/>
      <c r="J626" s="208"/>
      <c r="K626" s="208"/>
      <c r="L626" s="208"/>
      <c r="M626" s="208"/>
      <c r="N626" s="208"/>
      <c r="O626" s="20"/>
      <c r="P626" s="20"/>
      <c r="Q626" s="208"/>
      <c r="R626" s="208"/>
      <c r="S626" s="20"/>
      <c r="T626" s="20"/>
      <c r="U626" s="20"/>
      <c r="V626" s="212"/>
      <c r="W626" s="20"/>
      <c r="X626" s="20"/>
      <c r="Y626" s="20"/>
      <c r="Z626" s="20"/>
    </row>
    <row r="627" ht="22.5" customHeight="1">
      <c r="A627" s="20"/>
      <c r="B627" s="208"/>
      <c r="C627" s="208"/>
      <c r="D627" s="208"/>
      <c r="E627" s="208"/>
      <c r="F627" s="208"/>
      <c r="G627" s="208"/>
      <c r="H627" s="208"/>
      <c r="I627" s="208"/>
      <c r="J627" s="208"/>
      <c r="K627" s="208"/>
      <c r="L627" s="208"/>
      <c r="M627" s="208"/>
      <c r="N627" s="208"/>
      <c r="O627" s="20"/>
      <c r="P627" s="20"/>
      <c r="Q627" s="208"/>
      <c r="R627" s="208"/>
      <c r="S627" s="20"/>
      <c r="T627" s="20"/>
      <c r="U627" s="20"/>
      <c r="V627" s="212"/>
      <c r="W627" s="20"/>
      <c r="X627" s="20"/>
      <c r="Y627" s="20"/>
      <c r="Z627" s="20"/>
    </row>
    <row r="628" ht="22.5" customHeight="1">
      <c r="A628" s="20"/>
      <c r="B628" s="208"/>
      <c r="C628" s="208"/>
      <c r="D628" s="208"/>
      <c r="E628" s="208"/>
      <c r="F628" s="208"/>
      <c r="G628" s="208"/>
      <c r="H628" s="208"/>
      <c r="I628" s="208"/>
      <c r="J628" s="208"/>
      <c r="K628" s="208"/>
      <c r="L628" s="208"/>
      <c r="M628" s="208"/>
      <c r="N628" s="208"/>
      <c r="O628" s="20"/>
      <c r="P628" s="20"/>
      <c r="Q628" s="208"/>
      <c r="R628" s="208"/>
      <c r="S628" s="20"/>
      <c r="T628" s="20"/>
      <c r="U628" s="20"/>
      <c r="V628" s="212"/>
      <c r="W628" s="20"/>
      <c r="X628" s="20"/>
      <c r="Y628" s="20"/>
      <c r="Z628" s="20"/>
    </row>
    <row r="629" ht="22.5" customHeight="1">
      <c r="A629" s="20"/>
      <c r="B629" s="208"/>
      <c r="C629" s="208"/>
      <c r="D629" s="208"/>
      <c r="E629" s="208"/>
      <c r="F629" s="208"/>
      <c r="G629" s="208"/>
      <c r="H629" s="208"/>
      <c r="I629" s="208"/>
      <c r="J629" s="208"/>
      <c r="K629" s="208"/>
      <c r="L629" s="208"/>
      <c r="M629" s="208"/>
      <c r="N629" s="208"/>
      <c r="O629" s="20"/>
      <c r="P629" s="20"/>
      <c r="Q629" s="208"/>
      <c r="R629" s="208"/>
      <c r="S629" s="20"/>
      <c r="T629" s="20"/>
      <c r="U629" s="20"/>
      <c r="V629" s="212"/>
      <c r="W629" s="20"/>
      <c r="X629" s="20"/>
      <c r="Y629" s="20"/>
      <c r="Z629" s="20"/>
    </row>
    <row r="630" ht="22.5" customHeight="1">
      <c r="A630" s="20"/>
      <c r="B630" s="208"/>
      <c r="C630" s="208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208"/>
      <c r="O630" s="20"/>
      <c r="P630" s="20"/>
      <c r="Q630" s="208"/>
      <c r="R630" s="208"/>
      <c r="S630" s="20"/>
      <c r="T630" s="20"/>
      <c r="U630" s="20"/>
      <c r="V630" s="212"/>
      <c r="W630" s="20"/>
      <c r="X630" s="20"/>
      <c r="Y630" s="20"/>
      <c r="Z630" s="20"/>
    </row>
    <row r="631" ht="22.5" customHeight="1">
      <c r="A631" s="20"/>
      <c r="B631" s="208"/>
      <c r="C631" s="208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"/>
      <c r="P631" s="20"/>
      <c r="Q631" s="208"/>
      <c r="R631" s="208"/>
      <c r="S631" s="20"/>
      <c r="T631" s="20"/>
      <c r="U631" s="20"/>
      <c r="V631" s="212"/>
      <c r="W631" s="20"/>
      <c r="X631" s="20"/>
      <c r="Y631" s="20"/>
      <c r="Z631" s="20"/>
    </row>
    <row r="632" ht="22.5" customHeight="1">
      <c r="A632" s="20"/>
      <c r="B632" s="208"/>
      <c r="C632" s="208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8"/>
      <c r="O632" s="20"/>
      <c r="P632" s="20"/>
      <c r="Q632" s="208"/>
      <c r="R632" s="208"/>
      <c r="S632" s="20"/>
      <c r="T632" s="20"/>
      <c r="U632" s="20"/>
      <c r="V632" s="212"/>
      <c r="W632" s="20"/>
      <c r="X632" s="20"/>
      <c r="Y632" s="20"/>
      <c r="Z632" s="20"/>
    </row>
    <row r="633" ht="22.5" customHeight="1">
      <c r="A633" s="20"/>
      <c r="B633" s="208"/>
      <c r="C633" s="208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"/>
      <c r="P633" s="20"/>
      <c r="Q633" s="208"/>
      <c r="R633" s="208"/>
      <c r="S633" s="20"/>
      <c r="T633" s="20"/>
      <c r="U633" s="20"/>
      <c r="V633" s="212"/>
      <c r="W633" s="20"/>
      <c r="X633" s="20"/>
      <c r="Y633" s="20"/>
      <c r="Z633" s="20"/>
    </row>
    <row r="634" ht="22.5" customHeight="1">
      <c r="A634" s="20"/>
      <c r="B634" s="208"/>
      <c r="C634" s="208"/>
      <c r="D634" s="208"/>
      <c r="E634" s="208"/>
      <c r="F634" s="208"/>
      <c r="G634" s="208"/>
      <c r="H634" s="208"/>
      <c r="I634" s="208"/>
      <c r="J634" s="208"/>
      <c r="K634" s="208"/>
      <c r="L634" s="208"/>
      <c r="M634" s="208"/>
      <c r="N634" s="208"/>
      <c r="O634" s="20"/>
      <c r="P634" s="20"/>
      <c r="Q634" s="208"/>
      <c r="R634" s="208"/>
      <c r="S634" s="20"/>
      <c r="T634" s="20"/>
      <c r="U634" s="20"/>
      <c r="V634" s="212"/>
      <c r="W634" s="20"/>
      <c r="X634" s="20"/>
      <c r="Y634" s="20"/>
      <c r="Z634" s="20"/>
    </row>
    <row r="635" ht="22.5" customHeight="1">
      <c r="A635" s="20"/>
      <c r="B635" s="208"/>
      <c r="C635" s="208"/>
      <c r="D635" s="208"/>
      <c r="E635" s="208"/>
      <c r="F635" s="208"/>
      <c r="G635" s="208"/>
      <c r="H635" s="208"/>
      <c r="I635" s="208"/>
      <c r="J635" s="208"/>
      <c r="K635" s="208"/>
      <c r="L635" s="208"/>
      <c r="M635" s="208"/>
      <c r="N635" s="208"/>
      <c r="O635" s="20"/>
      <c r="P635" s="20"/>
      <c r="Q635" s="208"/>
      <c r="R635" s="208"/>
      <c r="S635" s="20"/>
      <c r="T635" s="20"/>
      <c r="U635" s="20"/>
      <c r="V635" s="212"/>
      <c r="W635" s="20"/>
      <c r="X635" s="20"/>
      <c r="Y635" s="20"/>
      <c r="Z635" s="20"/>
    </row>
    <row r="636" ht="22.5" customHeight="1">
      <c r="A636" s="20"/>
      <c r="B636" s="208"/>
      <c r="C636" s="208"/>
      <c r="D636" s="208"/>
      <c r="E636" s="208"/>
      <c r="F636" s="208"/>
      <c r="G636" s="208"/>
      <c r="H636" s="208"/>
      <c r="I636" s="208"/>
      <c r="J636" s="208"/>
      <c r="K636" s="208"/>
      <c r="L636" s="208"/>
      <c r="M636" s="208"/>
      <c r="N636" s="208"/>
      <c r="O636" s="20"/>
      <c r="P636" s="20"/>
      <c r="Q636" s="208"/>
      <c r="R636" s="208"/>
      <c r="S636" s="20"/>
      <c r="T636" s="20"/>
      <c r="U636" s="20"/>
      <c r="V636" s="212"/>
      <c r="W636" s="20"/>
      <c r="X636" s="20"/>
      <c r="Y636" s="20"/>
      <c r="Z636" s="20"/>
    </row>
    <row r="637" ht="22.5" customHeight="1">
      <c r="A637" s="20"/>
      <c r="B637" s="208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"/>
      <c r="P637" s="20"/>
      <c r="Q637" s="208"/>
      <c r="R637" s="208"/>
      <c r="S637" s="20"/>
      <c r="T637" s="20"/>
      <c r="U637" s="20"/>
      <c r="V637" s="212"/>
      <c r="W637" s="20"/>
      <c r="X637" s="20"/>
      <c r="Y637" s="20"/>
      <c r="Z637" s="20"/>
    </row>
    <row r="638" ht="22.5" customHeight="1">
      <c r="A638" s="20"/>
      <c r="B638" s="208"/>
      <c r="C638" s="208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"/>
      <c r="P638" s="20"/>
      <c r="Q638" s="208"/>
      <c r="R638" s="208"/>
      <c r="S638" s="20"/>
      <c r="T638" s="20"/>
      <c r="U638" s="20"/>
      <c r="V638" s="212"/>
      <c r="W638" s="20"/>
      <c r="X638" s="20"/>
      <c r="Y638" s="20"/>
      <c r="Z638" s="20"/>
    </row>
    <row r="639" ht="22.5" customHeight="1">
      <c r="A639" s="20"/>
      <c r="B639" s="208"/>
      <c r="C639" s="208"/>
      <c r="D639" s="208"/>
      <c r="E639" s="208"/>
      <c r="F639" s="208"/>
      <c r="G639" s="208"/>
      <c r="H639" s="208"/>
      <c r="I639" s="208"/>
      <c r="J639" s="208"/>
      <c r="K639" s="208"/>
      <c r="L639" s="208"/>
      <c r="M639" s="208"/>
      <c r="N639" s="208"/>
      <c r="O639" s="20"/>
      <c r="P639" s="20"/>
      <c r="Q639" s="208"/>
      <c r="R639" s="208"/>
      <c r="S639" s="20"/>
      <c r="T639" s="20"/>
      <c r="U639" s="20"/>
      <c r="V639" s="212"/>
      <c r="W639" s="20"/>
      <c r="X639" s="20"/>
      <c r="Y639" s="20"/>
      <c r="Z639" s="20"/>
    </row>
    <row r="640" ht="22.5" customHeight="1">
      <c r="A640" s="20"/>
      <c r="B640" s="208"/>
      <c r="C640" s="208"/>
      <c r="D640" s="208"/>
      <c r="E640" s="208"/>
      <c r="F640" s="208"/>
      <c r="G640" s="208"/>
      <c r="H640" s="208"/>
      <c r="I640" s="208"/>
      <c r="J640" s="208"/>
      <c r="K640" s="208"/>
      <c r="L640" s="208"/>
      <c r="M640" s="208"/>
      <c r="N640" s="208"/>
      <c r="O640" s="20"/>
      <c r="P640" s="20"/>
      <c r="Q640" s="208"/>
      <c r="R640" s="208"/>
      <c r="S640" s="20"/>
      <c r="T640" s="20"/>
      <c r="U640" s="20"/>
      <c r="V640" s="212"/>
      <c r="W640" s="20"/>
      <c r="X640" s="20"/>
      <c r="Y640" s="20"/>
      <c r="Z640" s="20"/>
    </row>
    <row r="641" ht="22.5" customHeight="1">
      <c r="A641" s="20"/>
      <c r="B641" s="208"/>
      <c r="C641" s="208"/>
      <c r="D641" s="208"/>
      <c r="E641" s="208"/>
      <c r="F641" s="208"/>
      <c r="G641" s="208"/>
      <c r="H641" s="208"/>
      <c r="I641" s="208"/>
      <c r="J641" s="208"/>
      <c r="K641" s="208"/>
      <c r="L641" s="208"/>
      <c r="M641" s="208"/>
      <c r="N641" s="208"/>
      <c r="O641" s="20"/>
      <c r="P641" s="20"/>
      <c r="Q641" s="208"/>
      <c r="R641" s="208"/>
      <c r="S641" s="20"/>
      <c r="T641" s="20"/>
      <c r="U641" s="20"/>
      <c r="V641" s="212"/>
      <c r="W641" s="20"/>
      <c r="X641" s="20"/>
      <c r="Y641" s="20"/>
      <c r="Z641" s="20"/>
    </row>
    <row r="642" ht="22.5" customHeight="1">
      <c r="A642" s="20"/>
      <c r="B642" s="208"/>
      <c r="C642" s="208"/>
      <c r="D642" s="208"/>
      <c r="E642" s="208"/>
      <c r="F642" s="208"/>
      <c r="G642" s="208"/>
      <c r="H642" s="208"/>
      <c r="I642" s="208"/>
      <c r="J642" s="208"/>
      <c r="K642" s="208"/>
      <c r="L642" s="208"/>
      <c r="M642" s="208"/>
      <c r="N642" s="208"/>
      <c r="O642" s="20"/>
      <c r="P642" s="20"/>
      <c r="Q642" s="208"/>
      <c r="R642" s="208"/>
      <c r="S642" s="20"/>
      <c r="T642" s="20"/>
      <c r="U642" s="20"/>
      <c r="V642" s="212"/>
      <c r="W642" s="20"/>
      <c r="X642" s="20"/>
      <c r="Y642" s="20"/>
      <c r="Z642" s="20"/>
    </row>
    <row r="643" ht="22.5" customHeight="1">
      <c r="A643" s="20"/>
      <c r="B643" s="208"/>
      <c r="C643" s="208"/>
      <c r="D643" s="208"/>
      <c r="E643" s="208"/>
      <c r="F643" s="208"/>
      <c r="G643" s="208"/>
      <c r="H643" s="208"/>
      <c r="I643" s="208"/>
      <c r="J643" s="208"/>
      <c r="K643" s="208"/>
      <c r="L643" s="208"/>
      <c r="M643" s="208"/>
      <c r="N643" s="208"/>
      <c r="O643" s="20"/>
      <c r="P643" s="20"/>
      <c r="Q643" s="208"/>
      <c r="R643" s="208"/>
      <c r="S643" s="20"/>
      <c r="T643" s="20"/>
      <c r="U643" s="20"/>
      <c r="V643" s="212"/>
      <c r="W643" s="20"/>
      <c r="X643" s="20"/>
      <c r="Y643" s="20"/>
      <c r="Z643" s="20"/>
    </row>
    <row r="644" ht="22.5" customHeight="1">
      <c r="A644" s="20"/>
      <c r="B644" s="208"/>
      <c r="C644" s="208"/>
      <c r="D644" s="208"/>
      <c r="E644" s="208"/>
      <c r="F644" s="208"/>
      <c r="G644" s="208"/>
      <c r="H644" s="208"/>
      <c r="I644" s="208"/>
      <c r="J644" s="208"/>
      <c r="K644" s="208"/>
      <c r="L644" s="208"/>
      <c r="M644" s="208"/>
      <c r="N644" s="208"/>
      <c r="O644" s="20"/>
      <c r="P644" s="20"/>
      <c r="Q644" s="208"/>
      <c r="R644" s="208"/>
      <c r="S644" s="20"/>
      <c r="T644" s="20"/>
      <c r="U644" s="20"/>
      <c r="V644" s="212"/>
      <c r="W644" s="20"/>
      <c r="X644" s="20"/>
      <c r="Y644" s="20"/>
      <c r="Z644" s="20"/>
    </row>
    <row r="645" ht="22.5" customHeight="1">
      <c r="A645" s="20"/>
      <c r="B645" s="208"/>
      <c r="C645" s="208"/>
      <c r="D645" s="208"/>
      <c r="E645" s="208"/>
      <c r="F645" s="208"/>
      <c r="G645" s="208"/>
      <c r="H645" s="208"/>
      <c r="I645" s="208"/>
      <c r="J645" s="208"/>
      <c r="K645" s="208"/>
      <c r="L645" s="208"/>
      <c r="M645" s="208"/>
      <c r="N645" s="208"/>
      <c r="O645" s="20"/>
      <c r="P645" s="20"/>
      <c r="Q645" s="208"/>
      <c r="R645" s="208"/>
      <c r="S645" s="20"/>
      <c r="T645" s="20"/>
      <c r="U645" s="20"/>
      <c r="V645" s="212"/>
      <c r="W645" s="20"/>
      <c r="X645" s="20"/>
      <c r="Y645" s="20"/>
      <c r="Z645" s="20"/>
    </row>
    <row r="646" ht="22.5" customHeight="1">
      <c r="A646" s="20"/>
      <c r="B646" s="208"/>
      <c r="C646" s="208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08"/>
      <c r="O646" s="20"/>
      <c r="P646" s="20"/>
      <c r="Q646" s="208"/>
      <c r="R646" s="208"/>
      <c r="S646" s="20"/>
      <c r="T646" s="20"/>
      <c r="U646" s="20"/>
      <c r="V646" s="212"/>
      <c r="W646" s="20"/>
      <c r="X646" s="20"/>
      <c r="Y646" s="20"/>
      <c r="Z646" s="20"/>
    </row>
    <row r="647" ht="22.5" customHeight="1">
      <c r="A647" s="20"/>
      <c r="B647" s="208"/>
      <c r="C647" s="208"/>
      <c r="D647" s="208"/>
      <c r="E647" s="208"/>
      <c r="F647" s="208"/>
      <c r="G647" s="208"/>
      <c r="H647" s="208"/>
      <c r="I647" s="208"/>
      <c r="J647" s="208"/>
      <c r="K647" s="208"/>
      <c r="L647" s="208"/>
      <c r="M647" s="208"/>
      <c r="N647" s="208"/>
      <c r="O647" s="20"/>
      <c r="P647" s="20"/>
      <c r="Q647" s="208"/>
      <c r="R647" s="208"/>
      <c r="S647" s="20"/>
      <c r="T647" s="20"/>
      <c r="U647" s="20"/>
      <c r="V647" s="212"/>
      <c r="W647" s="20"/>
      <c r="X647" s="20"/>
      <c r="Y647" s="20"/>
      <c r="Z647" s="20"/>
    </row>
    <row r="648" ht="22.5" customHeight="1">
      <c r="A648" s="20"/>
      <c r="B648" s="208"/>
      <c r="C648" s="208"/>
      <c r="D648" s="208"/>
      <c r="E648" s="208"/>
      <c r="F648" s="208"/>
      <c r="G648" s="208"/>
      <c r="H648" s="208"/>
      <c r="I648" s="208"/>
      <c r="J648" s="208"/>
      <c r="K648" s="208"/>
      <c r="L648" s="208"/>
      <c r="M648" s="208"/>
      <c r="N648" s="208"/>
      <c r="O648" s="20"/>
      <c r="P648" s="20"/>
      <c r="Q648" s="208"/>
      <c r="R648" s="208"/>
      <c r="S648" s="20"/>
      <c r="T648" s="20"/>
      <c r="U648" s="20"/>
      <c r="V648" s="212"/>
      <c r="W648" s="20"/>
      <c r="X648" s="20"/>
      <c r="Y648" s="20"/>
      <c r="Z648" s="20"/>
    </row>
    <row r="649" ht="22.5" customHeight="1">
      <c r="A649" s="20"/>
      <c r="B649" s="208"/>
      <c r="C649" s="208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"/>
      <c r="P649" s="20"/>
      <c r="Q649" s="208"/>
      <c r="R649" s="208"/>
      <c r="S649" s="20"/>
      <c r="T649" s="20"/>
      <c r="U649" s="20"/>
      <c r="V649" s="212"/>
      <c r="W649" s="20"/>
      <c r="X649" s="20"/>
      <c r="Y649" s="20"/>
      <c r="Z649" s="20"/>
    </row>
    <row r="650" ht="22.5" customHeight="1">
      <c r="A650" s="20"/>
      <c r="B650" s="208"/>
      <c r="C650" s="208"/>
      <c r="D650" s="208"/>
      <c r="E650" s="208"/>
      <c r="F650" s="208"/>
      <c r="G650" s="208"/>
      <c r="H650" s="208"/>
      <c r="I650" s="208"/>
      <c r="J650" s="208"/>
      <c r="K650" s="208"/>
      <c r="L650" s="208"/>
      <c r="M650" s="208"/>
      <c r="N650" s="208"/>
      <c r="O650" s="20"/>
      <c r="P650" s="20"/>
      <c r="Q650" s="208"/>
      <c r="R650" s="208"/>
      <c r="S650" s="20"/>
      <c r="T650" s="20"/>
      <c r="U650" s="20"/>
      <c r="V650" s="212"/>
      <c r="W650" s="20"/>
      <c r="X650" s="20"/>
      <c r="Y650" s="20"/>
      <c r="Z650" s="20"/>
    </row>
    <row r="651" ht="22.5" customHeight="1">
      <c r="A651" s="20"/>
      <c r="B651" s="208"/>
      <c r="C651" s="208"/>
      <c r="D651" s="208"/>
      <c r="E651" s="208"/>
      <c r="F651" s="208"/>
      <c r="G651" s="208"/>
      <c r="H651" s="208"/>
      <c r="I651" s="208"/>
      <c r="J651" s="208"/>
      <c r="K651" s="208"/>
      <c r="L651" s="208"/>
      <c r="M651" s="208"/>
      <c r="N651" s="208"/>
      <c r="O651" s="20"/>
      <c r="P651" s="20"/>
      <c r="Q651" s="208"/>
      <c r="R651" s="208"/>
      <c r="S651" s="20"/>
      <c r="T651" s="20"/>
      <c r="U651" s="20"/>
      <c r="V651" s="212"/>
      <c r="W651" s="20"/>
      <c r="X651" s="20"/>
      <c r="Y651" s="20"/>
      <c r="Z651" s="20"/>
    </row>
    <row r="652" ht="22.5" customHeight="1">
      <c r="A652" s="20"/>
      <c r="B652" s="208"/>
      <c r="C652" s="208"/>
      <c r="D652" s="208"/>
      <c r="E652" s="208"/>
      <c r="F652" s="208"/>
      <c r="G652" s="208"/>
      <c r="H652" s="208"/>
      <c r="I652" s="208"/>
      <c r="J652" s="208"/>
      <c r="K652" s="208"/>
      <c r="L652" s="208"/>
      <c r="M652" s="208"/>
      <c r="N652" s="208"/>
      <c r="O652" s="20"/>
      <c r="P652" s="20"/>
      <c r="Q652" s="208"/>
      <c r="R652" s="208"/>
      <c r="S652" s="20"/>
      <c r="T652" s="20"/>
      <c r="U652" s="20"/>
      <c r="V652" s="212"/>
      <c r="W652" s="20"/>
      <c r="X652" s="20"/>
      <c r="Y652" s="20"/>
      <c r="Z652" s="20"/>
    </row>
    <row r="653" ht="22.5" customHeight="1">
      <c r="A653" s="20"/>
      <c r="B653" s="208"/>
      <c r="C653" s="208"/>
      <c r="D653" s="208"/>
      <c r="E653" s="208"/>
      <c r="F653" s="208"/>
      <c r="G653" s="208"/>
      <c r="H653" s="208"/>
      <c r="I653" s="208"/>
      <c r="J653" s="208"/>
      <c r="K653" s="208"/>
      <c r="L653" s="208"/>
      <c r="M653" s="208"/>
      <c r="N653" s="208"/>
      <c r="O653" s="20"/>
      <c r="P653" s="20"/>
      <c r="Q653" s="208"/>
      <c r="R653" s="208"/>
      <c r="S653" s="20"/>
      <c r="T653" s="20"/>
      <c r="U653" s="20"/>
      <c r="V653" s="212"/>
      <c r="W653" s="20"/>
      <c r="X653" s="20"/>
      <c r="Y653" s="20"/>
      <c r="Z653" s="20"/>
    </row>
    <row r="654" ht="22.5" customHeight="1">
      <c r="A654" s="20"/>
      <c r="B654" s="208"/>
      <c r="C654" s="208"/>
      <c r="D654" s="208"/>
      <c r="E654" s="208"/>
      <c r="F654" s="208"/>
      <c r="G654" s="208"/>
      <c r="H654" s="208"/>
      <c r="I654" s="208"/>
      <c r="J654" s="208"/>
      <c r="K654" s="208"/>
      <c r="L654" s="208"/>
      <c r="M654" s="208"/>
      <c r="N654" s="208"/>
      <c r="O654" s="20"/>
      <c r="P654" s="20"/>
      <c r="Q654" s="208"/>
      <c r="R654" s="208"/>
      <c r="S654" s="20"/>
      <c r="T654" s="20"/>
      <c r="U654" s="20"/>
      <c r="V654" s="212"/>
      <c r="W654" s="20"/>
      <c r="X654" s="20"/>
      <c r="Y654" s="20"/>
      <c r="Z654" s="20"/>
    </row>
    <row r="655" ht="22.5" customHeight="1">
      <c r="A655" s="20"/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8"/>
      <c r="M655" s="208"/>
      <c r="N655" s="208"/>
      <c r="O655" s="20"/>
      <c r="P655" s="20"/>
      <c r="Q655" s="208"/>
      <c r="R655" s="208"/>
      <c r="S655" s="20"/>
      <c r="T655" s="20"/>
      <c r="U655" s="20"/>
      <c r="V655" s="212"/>
      <c r="W655" s="20"/>
      <c r="X655" s="20"/>
      <c r="Y655" s="20"/>
      <c r="Z655" s="20"/>
    </row>
    <row r="656" ht="22.5" customHeight="1">
      <c r="A656" s="20"/>
      <c r="B656" s="208"/>
      <c r="C656" s="208"/>
      <c r="D656" s="208"/>
      <c r="E656" s="208"/>
      <c r="F656" s="208"/>
      <c r="G656" s="208"/>
      <c r="H656" s="208"/>
      <c r="I656" s="208"/>
      <c r="J656" s="208"/>
      <c r="K656" s="208"/>
      <c r="L656" s="208"/>
      <c r="M656" s="208"/>
      <c r="N656" s="208"/>
      <c r="O656" s="20"/>
      <c r="P656" s="20"/>
      <c r="Q656" s="208"/>
      <c r="R656" s="208"/>
      <c r="S656" s="20"/>
      <c r="T656" s="20"/>
      <c r="U656" s="20"/>
      <c r="V656" s="212"/>
      <c r="W656" s="20"/>
      <c r="X656" s="20"/>
      <c r="Y656" s="20"/>
      <c r="Z656" s="20"/>
    </row>
    <row r="657" ht="22.5" customHeight="1">
      <c r="A657" s="20"/>
      <c r="B657" s="208"/>
      <c r="C657" s="208"/>
      <c r="D657" s="208"/>
      <c r="E657" s="208"/>
      <c r="F657" s="208"/>
      <c r="G657" s="208"/>
      <c r="H657" s="208"/>
      <c r="I657" s="208"/>
      <c r="J657" s="208"/>
      <c r="K657" s="208"/>
      <c r="L657" s="208"/>
      <c r="M657" s="208"/>
      <c r="N657" s="208"/>
      <c r="O657" s="20"/>
      <c r="P657" s="20"/>
      <c r="Q657" s="208"/>
      <c r="R657" s="208"/>
      <c r="S657" s="20"/>
      <c r="T657" s="20"/>
      <c r="U657" s="20"/>
      <c r="V657" s="212"/>
      <c r="W657" s="20"/>
      <c r="X657" s="20"/>
      <c r="Y657" s="20"/>
      <c r="Z657" s="20"/>
    </row>
    <row r="658" ht="22.5" customHeight="1">
      <c r="A658" s="20"/>
      <c r="B658" s="208"/>
      <c r="C658" s="208"/>
      <c r="D658" s="208"/>
      <c r="E658" s="208"/>
      <c r="F658" s="208"/>
      <c r="G658" s="208"/>
      <c r="H658" s="208"/>
      <c r="I658" s="208"/>
      <c r="J658" s="208"/>
      <c r="K658" s="208"/>
      <c r="L658" s="208"/>
      <c r="M658" s="208"/>
      <c r="N658" s="208"/>
      <c r="O658" s="20"/>
      <c r="P658" s="20"/>
      <c r="Q658" s="208"/>
      <c r="R658" s="208"/>
      <c r="S658" s="20"/>
      <c r="T658" s="20"/>
      <c r="U658" s="20"/>
      <c r="V658" s="212"/>
      <c r="W658" s="20"/>
      <c r="X658" s="20"/>
      <c r="Y658" s="20"/>
      <c r="Z658" s="20"/>
    </row>
    <row r="659" ht="22.5" customHeight="1">
      <c r="A659" s="20"/>
      <c r="B659" s="208"/>
      <c r="C659" s="208"/>
      <c r="D659" s="208"/>
      <c r="E659" s="208"/>
      <c r="F659" s="208"/>
      <c r="G659" s="208"/>
      <c r="H659" s="208"/>
      <c r="I659" s="208"/>
      <c r="J659" s="208"/>
      <c r="K659" s="208"/>
      <c r="L659" s="208"/>
      <c r="M659" s="208"/>
      <c r="N659" s="208"/>
      <c r="O659" s="20"/>
      <c r="P659" s="20"/>
      <c r="Q659" s="208"/>
      <c r="R659" s="208"/>
      <c r="S659" s="20"/>
      <c r="T659" s="20"/>
      <c r="U659" s="20"/>
      <c r="V659" s="212"/>
      <c r="W659" s="20"/>
      <c r="X659" s="20"/>
      <c r="Y659" s="20"/>
      <c r="Z659" s="20"/>
    </row>
    <row r="660" ht="22.5" customHeight="1">
      <c r="A660" s="20"/>
      <c r="B660" s="208"/>
      <c r="C660" s="208"/>
      <c r="D660" s="208"/>
      <c r="E660" s="208"/>
      <c r="F660" s="208"/>
      <c r="G660" s="208"/>
      <c r="H660" s="208"/>
      <c r="I660" s="208"/>
      <c r="J660" s="208"/>
      <c r="K660" s="208"/>
      <c r="L660" s="208"/>
      <c r="M660" s="208"/>
      <c r="N660" s="208"/>
      <c r="O660" s="20"/>
      <c r="P660" s="20"/>
      <c r="Q660" s="208"/>
      <c r="R660" s="208"/>
      <c r="S660" s="20"/>
      <c r="T660" s="20"/>
      <c r="U660" s="20"/>
      <c r="V660" s="212"/>
      <c r="W660" s="20"/>
      <c r="X660" s="20"/>
      <c r="Y660" s="20"/>
      <c r="Z660" s="20"/>
    </row>
    <row r="661" ht="22.5" customHeight="1">
      <c r="A661" s="20"/>
      <c r="B661" s="208"/>
      <c r="C661" s="208"/>
      <c r="D661" s="208"/>
      <c r="E661" s="208"/>
      <c r="F661" s="208"/>
      <c r="G661" s="208"/>
      <c r="H661" s="208"/>
      <c r="I661" s="208"/>
      <c r="J661" s="208"/>
      <c r="K661" s="208"/>
      <c r="L661" s="208"/>
      <c r="M661" s="208"/>
      <c r="N661" s="208"/>
      <c r="O661" s="20"/>
      <c r="P661" s="20"/>
      <c r="Q661" s="208"/>
      <c r="R661" s="208"/>
      <c r="S661" s="20"/>
      <c r="T661" s="20"/>
      <c r="U661" s="20"/>
      <c r="V661" s="212"/>
      <c r="W661" s="20"/>
      <c r="X661" s="20"/>
      <c r="Y661" s="20"/>
      <c r="Z661" s="20"/>
    </row>
    <row r="662" ht="22.5" customHeight="1">
      <c r="A662" s="20"/>
      <c r="B662" s="208"/>
      <c r="C662" s="208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"/>
      <c r="P662" s="20"/>
      <c r="Q662" s="208"/>
      <c r="R662" s="208"/>
      <c r="S662" s="20"/>
      <c r="T662" s="20"/>
      <c r="U662" s="20"/>
      <c r="V662" s="212"/>
      <c r="W662" s="20"/>
      <c r="X662" s="20"/>
      <c r="Y662" s="20"/>
      <c r="Z662" s="20"/>
    </row>
    <row r="663" ht="22.5" customHeight="1">
      <c r="A663" s="20"/>
      <c r="B663" s="208"/>
      <c r="C663" s="208"/>
      <c r="D663" s="208"/>
      <c r="E663" s="208"/>
      <c r="F663" s="208"/>
      <c r="G663" s="208"/>
      <c r="H663" s="208"/>
      <c r="I663" s="208"/>
      <c r="J663" s="208"/>
      <c r="K663" s="208"/>
      <c r="L663" s="208"/>
      <c r="M663" s="208"/>
      <c r="N663" s="208"/>
      <c r="O663" s="20"/>
      <c r="P663" s="20"/>
      <c r="Q663" s="208"/>
      <c r="R663" s="208"/>
      <c r="S663" s="20"/>
      <c r="T663" s="20"/>
      <c r="U663" s="20"/>
      <c r="V663" s="212"/>
      <c r="W663" s="20"/>
      <c r="X663" s="20"/>
      <c r="Y663" s="20"/>
      <c r="Z663" s="20"/>
    </row>
    <row r="664" ht="22.5" customHeight="1">
      <c r="A664" s="20"/>
      <c r="B664" s="208"/>
      <c r="C664" s="208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"/>
      <c r="P664" s="20"/>
      <c r="Q664" s="208"/>
      <c r="R664" s="208"/>
      <c r="S664" s="20"/>
      <c r="T664" s="20"/>
      <c r="U664" s="20"/>
      <c r="V664" s="212"/>
      <c r="W664" s="20"/>
      <c r="X664" s="20"/>
      <c r="Y664" s="20"/>
      <c r="Z664" s="20"/>
    </row>
    <row r="665" ht="22.5" customHeight="1">
      <c r="A665" s="20"/>
      <c r="B665" s="208"/>
      <c r="C665" s="208"/>
      <c r="D665" s="208"/>
      <c r="E665" s="208"/>
      <c r="F665" s="208"/>
      <c r="G665" s="208"/>
      <c r="H665" s="208"/>
      <c r="I665" s="208"/>
      <c r="J665" s="208"/>
      <c r="K665" s="208"/>
      <c r="L665" s="208"/>
      <c r="M665" s="208"/>
      <c r="N665" s="208"/>
      <c r="O665" s="20"/>
      <c r="P665" s="20"/>
      <c r="Q665" s="208"/>
      <c r="R665" s="208"/>
      <c r="S665" s="20"/>
      <c r="T665" s="20"/>
      <c r="U665" s="20"/>
      <c r="V665" s="212"/>
      <c r="W665" s="20"/>
      <c r="X665" s="20"/>
      <c r="Y665" s="20"/>
      <c r="Z665" s="20"/>
    </row>
    <row r="666" ht="22.5" customHeight="1">
      <c r="A666" s="20"/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"/>
      <c r="P666" s="20"/>
      <c r="Q666" s="208"/>
      <c r="R666" s="208"/>
      <c r="S666" s="20"/>
      <c r="T666" s="20"/>
      <c r="U666" s="20"/>
      <c r="V666" s="212"/>
      <c r="W666" s="20"/>
      <c r="X666" s="20"/>
      <c r="Y666" s="20"/>
      <c r="Z666" s="20"/>
    </row>
    <row r="667" ht="22.5" customHeight="1">
      <c r="A667" s="20"/>
      <c r="B667" s="208"/>
      <c r="C667" s="208"/>
      <c r="D667" s="208"/>
      <c r="E667" s="208"/>
      <c r="F667" s="208"/>
      <c r="G667" s="208"/>
      <c r="H667" s="208"/>
      <c r="I667" s="208"/>
      <c r="J667" s="208"/>
      <c r="K667" s="208"/>
      <c r="L667" s="208"/>
      <c r="M667" s="208"/>
      <c r="N667" s="208"/>
      <c r="O667" s="20"/>
      <c r="P667" s="20"/>
      <c r="Q667" s="208"/>
      <c r="R667" s="208"/>
      <c r="S667" s="20"/>
      <c r="T667" s="20"/>
      <c r="U667" s="20"/>
      <c r="V667" s="212"/>
      <c r="W667" s="20"/>
      <c r="X667" s="20"/>
      <c r="Y667" s="20"/>
      <c r="Z667" s="20"/>
    </row>
    <row r="668" ht="22.5" customHeight="1">
      <c r="A668" s="20"/>
      <c r="B668" s="208"/>
      <c r="C668" s="208"/>
      <c r="D668" s="208"/>
      <c r="E668" s="208"/>
      <c r="F668" s="208"/>
      <c r="G668" s="208"/>
      <c r="H668" s="208"/>
      <c r="I668" s="208"/>
      <c r="J668" s="208"/>
      <c r="K668" s="208"/>
      <c r="L668" s="208"/>
      <c r="M668" s="208"/>
      <c r="N668" s="208"/>
      <c r="O668" s="20"/>
      <c r="P668" s="20"/>
      <c r="Q668" s="208"/>
      <c r="R668" s="208"/>
      <c r="S668" s="20"/>
      <c r="T668" s="20"/>
      <c r="U668" s="20"/>
      <c r="V668" s="212"/>
      <c r="W668" s="20"/>
      <c r="X668" s="20"/>
      <c r="Y668" s="20"/>
      <c r="Z668" s="20"/>
    </row>
    <row r="669" ht="22.5" customHeight="1">
      <c r="A669" s="20"/>
      <c r="B669" s="208"/>
      <c r="C669" s="208"/>
      <c r="D669" s="208"/>
      <c r="E669" s="208"/>
      <c r="F669" s="208"/>
      <c r="G669" s="208"/>
      <c r="H669" s="208"/>
      <c r="I669" s="208"/>
      <c r="J669" s="208"/>
      <c r="K669" s="208"/>
      <c r="L669" s="208"/>
      <c r="M669" s="208"/>
      <c r="N669" s="208"/>
      <c r="O669" s="20"/>
      <c r="P669" s="20"/>
      <c r="Q669" s="208"/>
      <c r="R669" s="208"/>
      <c r="S669" s="20"/>
      <c r="T669" s="20"/>
      <c r="U669" s="20"/>
      <c r="V669" s="212"/>
      <c r="W669" s="20"/>
      <c r="X669" s="20"/>
      <c r="Y669" s="20"/>
      <c r="Z669" s="20"/>
    </row>
    <row r="670" ht="22.5" customHeight="1">
      <c r="A670" s="20"/>
      <c r="B670" s="208"/>
      <c r="C670" s="208"/>
      <c r="D670" s="208"/>
      <c r="E670" s="208"/>
      <c r="F670" s="208"/>
      <c r="G670" s="208"/>
      <c r="H670" s="208"/>
      <c r="I670" s="208"/>
      <c r="J670" s="208"/>
      <c r="K670" s="208"/>
      <c r="L670" s="208"/>
      <c r="M670" s="208"/>
      <c r="N670" s="208"/>
      <c r="O670" s="20"/>
      <c r="P670" s="20"/>
      <c r="Q670" s="208"/>
      <c r="R670" s="208"/>
      <c r="S670" s="20"/>
      <c r="T670" s="20"/>
      <c r="U670" s="20"/>
      <c r="V670" s="212"/>
      <c r="W670" s="20"/>
      <c r="X670" s="20"/>
      <c r="Y670" s="20"/>
      <c r="Z670" s="20"/>
    </row>
    <row r="671" ht="22.5" customHeight="1">
      <c r="A671" s="20"/>
      <c r="B671" s="208"/>
      <c r="C671" s="208"/>
      <c r="D671" s="208"/>
      <c r="E671" s="208"/>
      <c r="F671" s="208"/>
      <c r="G671" s="208"/>
      <c r="H671" s="208"/>
      <c r="I671" s="208"/>
      <c r="J671" s="208"/>
      <c r="K671" s="208"/>
      <c r="L671" s="208"/>
      <c r="M671" s="208"/>
      <c r="N671" s="208"/>
      <c r="O671" s="20"/>
      <c r="P671" s="20"/>
      <c r="Q671" s="208"/>
      <c r="R671" s="208"/>
      <c r="S671" s="20"/>
      <c r="T671" s="20"/>
      <c r="U671" s="20"/>
      <c r="V671" s="212"/>
      <c r="W671" s="20"/>
      <c r="X671" s="20"/>
      <c r="Y671" s="20"/>
      <c r="Z671" s="20"/>
    </row>
    <row r="672" ht="22.5" customHeight="1">
      <c r="A672" s="20"/>
      <c r="B672" s="208"/>
      <c r="C672" s="208"/>
      <c r="D672" s="208"/>
      <c r="E672" s="208"/>
      <c r="F672" s="208"/>
      <c r="G672" s="208"/>
      <c r="H672" s="208"/>
      <c r="I672" s="208"/>
      <c r="J672" s="208"/>
      <c r="K672" s="208"/>
      <c r="L672" s="208"/>
      <c r="M672" s="208"/>
      <c r="N672" s="208"/>
      <c r="O672" s="20"/>
      <c r="P672" s="20"/>
      <c r="Q672" s="208"/>
      <c r="R672" s="208"/>
      <c r="S672" s="20"/>
      <c r="T672" s="20"/>
      <c r="U672" s="20"/>
      <c r="V672" s="212"/>
      <c r="W672" s="20"/>
      <c r="X672" s="20"/>
      <c r="Y672" s="20"/>
      <c r="Z672" s="20"/>
    </row>
    <row r="673" ht="22.5" customHeight="1">
      <c r="A673" s="20"/>
      <c r="B673" s="208"/>
      <c r="C673" s="208"/>
      <c r="D673" s="208"/>
      <c r="E673" s="208"/>
      <c r="F673" s="208"/>
      <c r="G673" s="208"/>
      <c r="H673" s="208"/>
      <c r="I673" s="208"/>
      <c r="J673" s="208"/>
      <c r="K673" s="208"/>
      <c r="L673" s="208"/>
      <c r="M673" s="208"/>
      <c r="N673" s="208"/>
      <c r="O673" s="20"/>
      <c r="P673" s="20"/>
      <c r="Q673" s="208"/>
      <c r="R673" s="208"/>
      <c r="S673" s="20"/>
      <c r="T673" s="20"/>
      <c r="U673" s="20"/>
      <c r="V673" s="212"/>
      <c r="W673" s="20"/>
      <c r="X673" s="20"/>
      <c r="Y673" s="20"/>
      <c r="Z673" s="20"/>
    </row>
    <row r="674" ht="22.5" customHeight="1">
      <c r="A674" s="20"/>
      <c r="B674" s="208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"/>
      <c r="P674" s="20"/>
      <c r="Q674" s="208"/>
      <c r="R674" s="208"/>
      <c r="S674" s="20"/>
      <c r="T674" s="20"/>
      <c r="U674" s="20"/>
      <c r="V674" s="212"/>
      <c r="W674" s="20"/>
      <c r="X674" s="20"/>
      <c r="Y674" s="20"/>
      <c r="Z674" s="20"/>
    </row>
    <row r="675" ht="22.5" customHeight="1">
      <c r="A675" s="20"/>
      <c r="B675" s="208"/>
      <c r="C675" s="208"/>
      <c r="D675" s="208"/>
      <c r="E675" s="208"/>
      <c r="F675" s="208"/>
      <c r="G675" s="208"/>
      <c r="H675" s="208"/>
      <c r="I675" s="208"/>
      <c r="J675" s="208"/>
      <c r="K675" s="208"/>
      <c r="L675" s="208"/>
      <c r="M675" s="208"/>
      <c r="N675" s="208"/>
      <c r="O675" s="20"/>
      <c r="P675" s="20"/>
      <c r="Q675" s="208"/>
      <c r="R675" s="208"/>
      <c r="S675" s="20"/>
      <c r="T675" s="20"/>
      <c r="U675" s="20"/>
      <c r="V675" s="212"/>
      <c r="W675" s="20"/>
      <c r="X675" s="20"/>
      <c r="Y675" s="20"/>
      <c r="Z675" s="20"/>
    </row>
    <row r="676" ht="22.5" customHeight="1">
      <c r="A676" s="20"/>
      <c r="B676" s="208"/>
      <c r="C676" s="208"/>
      <c r="D676" s="208"/>
      <c r="E676" s="208"/>
      <c r="F676" s="208"/>
      <c r="G676" s="208"/>
      <c r="H676" s="208"/>
      <c r="I676" s="208"/>
      <c r="J676" s="208"/>
      <c r="K676" s="208"/>
      <c r="L676" s="208"/>
      <c r="M676" s="208"/>
      <c r="N676" s="208"/>
      <c r="O676" s="20"/>
      <c r="P676" s="20"/>
      <c r="Q676" s="208"/>
      <c r="R676" s="208"/>
      <c r="S676" s="20"/>
      <c r="T676" s="20"/>
      <c r="U676" s="20"/>
      <c r="V676" s="212"/>
      <c r="W676" s="20"/>
      <c r="X676" s="20"/>
      <c r="Y676" s="20"/>
      <c r="Z676" s="20"/>
    </row>
    <row r="677" ht="22.5" customHeight="1">
      <c r="A677" s="20"/>
      <c r="B677" s="208"/>
      <c r="C677" s="208"/>
      <c r="D677" s="208"/>
      <c r="E677" s="208"/>
      <c r="F677" s="208"/>
      <c r="G677" s="208"/>
      <c r="H677" s="208"/>
      <c r="I677" s="208"/>
      <c r="J677" s="208"/>
      <c r="K677" s="208"/>
      <c r="L677" s="208"/>
      <c r="M677" s="208"/>
      <c r="N677" s="208"/>
      <c r="O677" s="20"/>
      <c r="P677" s="20"/>
      <c r="Q677" s="208"/>
      <c r="R677" s="208"/>
      <c r="S677" s="20"/>
      <c r="T677" s="20"/>
      <c r="U677" s="20"/>
      <c r="V677" s="212"/>
      <c r="W677" s="20"/>
      <c r="X677" s="20"/>
      <c r="Y677" s="20"/>
      <c r="Z677" s="20"/>
    </row>
    <row r="678" ht="22.5" customHeight="1">
      <c r="A678" s="20"/>
      <c r="B678" s="208"/>
      <c r="C678" s="208"/>
      <c r="D678" s="208"/>
      <c r="E678" s="208"/>
      <c r="F678" s="208"/>
      <c r="G678" s="208"/>
      <c r="H678" s="208"/>
      <c r="I678" s="208"/>
      <c r="J678" s="208"/>
      <c r="K678" s="208"/>
      <c r="L678" s="208"/>
      <c r="M678" s="208"/>
      <c r="N678" s="208"/>
      <c r="O678" s="20"/>
      <c r="P678" s="20"/>
      <c r="Q678" s="208"/>
      <c r="R678" s="208"/>
      <c r="S678" s="20"/>
      <c r="T678" s="20"/>
      <c r="U678" s="20"/>
      <c r="V678" s="212"/>
      <c r="W678" s="20"/>
      <c r="X678" s="20"/>
      <c r="Y678" s="20"/>
      <c r="Z678" s="20"/>
    </row>
    <row r="679" ht="22.5" customHeight="1">
      <c r="A679" s="20"/>
      <c r="B679" s="208"/>
      <c r="C679" s="208"/>
      <c r="D679" s="208"/>
      <c r="E679" s="208"/>
      <c r="F679" s="208"/>
      <c r="G679" s="208"/>
      <c r="H679" s="208"/>
      <c r="I679" s="208"/>
      <c r="J679" s="208"/>
      <c r="K679" s="208"/>
      <c r="L679" s="208"/>
      <c r="M679" s="208"/>
      <c r="N679" s="208"/>
      <c r="O679" s="20"/>
      <c r="P679" s="20"/>
      <c r="Q679" s="208"/>
      <c r="R679" s="208"/>
      <c r="S679" s="20"/>
      <c r="T679" s="20"/>
      <c r="U679" s="20"/>
      <c r="V679" s="212"/>
      <c r="W679" s="20"/>
      <c r="X679" s="20"/>
      <c r="Y679" s="20"/>
      <c r="Z679" s="20"/>
    </row>
    <row r="680" ht="22.5" customHeight="1">
      <c r="A680" s="20"/>
      <c r="B680" s="208"/>
      <c r="C680" s="208"/>
      <c r="D680" s="208"/>
      <c r="E680" s="208"/>
      <c r="F680" s="208"/>
      <c r="G680" s="208"/>
      <c r="H680" s="208"/>
      <c r="I680" s="208"/>
      <c r="J680" s="208"/>
      <c r="K680" s="208"/>
      <c r="L680" s="208"/>
      <c r="M680" s="208"/>
      <c r="N680" s="208"/>
      <c r="O680" s="20"/>
      <c r="P680" s="20"/>
      <c r="Q680" s="208"/>
      <c r="R680" s="208"/>
      <c r="S680" s="20"/>
      <c r="T680" s="20"/>
      <c r="U680" s="20"/>
      <c r="V680" s="212"/>
      <c r="W680" s="20"/>
      <c r="X680" s="20"/>
      <c r="Y680" s="20"/>
      <c r="Z680" s="20"/>
    </row>
    <row r="681" ht="22.5" customHeight="1">
      <c r="A681" s="20"/>
      <c r="B681" s="208"/>
      <c r="C681" s="208"/>
      <c r="D681" s="208"/>
      <c r="E681" s="208"/>
      <c r="F681" s="208"/>
      <c r="G681" s="208"/>
      <c r="H681" s="208"/>
      <c r="I681" s="208"/>
      <c r="J681" s="208"/>
      <c r="K681" s="208"/>
      <c r="L681" s="208"/>
      <c r="M681" s="208"/>
      <c r="N681" s="208"/>
      <c r="O681" s="20"/>
      <c r="P681" s="20"/>
      <c r="Q681" s="208"/>
      <c r="R681" s="208"/>
      <c r="S681" s="20"/>
      <c r="T681" s="20"/>
      <c r="U681" s="20"/>
      <c r="V681" s="212"/>
      <c r="W681" s="20"/>
      <c r="X681" s="20"/>
      <c r="Y681" s="20"/>
      <c r="Z681" s="20"/>
    </row>
    <row r="682" ht="22.5" customHeight="1">
      <c r="A682" s="20"/>
      <c r="B682" s="208"/>
      <c r="C682" s="208"/>
      <c r="D682" s="208"/>
      <c r="E682" s="208"/>
      <c r="F682" s="208"/>
      <c r="G682" s="208"/>
      <c r="H682" s="208"/>
      <c r="I682" s="208"/>
      <c r="J682" s="208"/>
      <c r="K682" s="208"/>
      <c r="L682" s="208"/>
      <c r="M682" s="208"/>
      <c r="N682" s="208"/>
      <c r="O682" s="20"/>
      <c r="P682" s="20"/>
      <c r="Q682" s="208"/>
      <c r="R682" s="208"/>
      <c r="S682" s="20"/>
      <c r="T682" s="20"/>
      <c r="U682" s="20"/>
      <c r="V682" s="212"/>
      <c r="W682" s="20"/>
      <c r="X682" s="20"/>
      <c r="Y682" s="20"/>
      <c r="Z682" s="20"/>
    </row>
    <row r="683" ht="22.5" customHeight="1">
      <c r="A683" s="20"/>
      <c r="B683" s="208"/>
      <c r="C683" s="208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08"/>
      <c r="O683" s="20"/>
      <c r="P683" s="20"/>
      <c r="Q683" s="208"/>
      <c r="R683" s="208"/>
      <c r="S683" s="20"/>
      <c r="T683" s="20"/>
      <c r="U683" s="20"/>
      <c r="V683" s="212"/>
      <c r="W683" s="20"/>
      <c r="X683" s="20"/>
      <c r="Y683" s="20"/>
      <c r="Z683" s="20"/>
    </row>
    <row r="684" ht="22.5" customHeight="1">
      <c r="A684" s="20"/>
      <c r="B684" s="208"/>
      <c r="C684" s="208"/>
      <c r="D684" s="208"/>
      <c r="E684" s="208"/>
      <c r="F684" s="208"/>
      <c r="G684" s="208"/>
      <c r="H684" s="208"/>
      <c r="I684" s="208"/>
      <c r="J684" s="208"/>
      <c r="K684" s="208"/>
      <c r="L684" s="208"/>
      <c r="M684" s="208"/>
      <c r="N684" s="208"/>
      <c r="O684" s="20"/>
      <c r="P684" s="20"/>
      <c r="Q684" s="208"/>
      <c r="R684" s="208"/>
      <c r="S684" s="20"/>
      <c r="T684" s="20"/>
      <c r="U684" s="20"/>
      <c r="V684" s="212"/>
      <c r="W684" s="20"/>
      <c r="X684" s="20"/>
      <c r="Y684" s="20"/>
      <c r="Z684" s="20"/>
    </row>
    <row r="685" ht="22.5" customHeight="1">
      <c r="A685" s="20"/>
      <c r="B685" s="208"/>
      <c r="C685" s="208"/>
      <c r="D685" s="208"/>
      <c r="E685" s="208"/>
      <c r="F685" s="208"/>
      <c r="G685" s="208"/>
      <c r="H685" s="208"/>
      <c r="I685" s="208"/>
      <c r="J685" s="208"/>
      <c r="K685" s="208"/>
      <c r="L685" s="208"/>
      <c r="M685" s="208"/>
      <c r="N685" s="208"/>
      <c r="O685" s="20"/>
      <c r="P685" s="20"/>
      <c r="Q685" s="208"/>
      <c r="R685" s="208"/>
      <c r="S685" s="20"/>
      <c r="T685" s="20"/>
      <c r="U685" s="20"/>
      <c r="V685" s="212"/>
      <c r="W685" s="20"/>
      <c r="X685" s="20"/>
      <c r="Y685" s="20"/>
      <c r="Z685" s="20"/>
    </row>
    <row r="686" ht="22.5" customHeight="1">
      <c r="A686" s="20"/>
      <c r="B686" s="208"/>
      <c r="C686" s="208"/>
      <c r="D686" s="208"/>
      <c r="E686" s="208"/>
      <c r="F686" s="208"/>
      <c r="G686" s="208"/>
      <c r="H686" s="208"/>
      <c r="I686" s="208"/>
      <c r="J686" s="208"/>
      <c r="K686" s="208"/>
      <c r="L686" s="208"/>
      <c r="M686" s="208"/>
      <c r="N686" s="208"/>
      <c r="O686" s="20"/>
      <c r="P686" s="20"/>
      <c r="Q686" s="208"/>
      <c r="R686" s="208"/>
      <c r="S686" s="20"/>
      <c r="T686" s="20"/>
      <c r="U686" s="20"/>
      <c r="V686" s="212"/>
      <c r="W686" s="20"/>
      <c r="X686" s="20"/>
      <c r="Y686" s="20"/>
      <c r="Z686" s="20"/>
    </row>
    <row r="687" ht="22.5" customHeight="1">
      <c r="A687" s="20"/>
      <c r="B687" s="208"/>
      <c r="C687" s="208"/>
      <c r="D687" s="208"/>
      <c r="E687" s="208"/>
      <c r="F687" s="208"/>
      <c r="G687" s="208"/>
      <c r="H687" s="208"/>
      <c r="I687" s="208"/>
      <c r="J687" s="208"/>
      <c r="K687" s="208"/>
      <c r="L687" s="208"/>
      <c r="M687" s="208"/>
      <c r="N687" s="208"/>
      <c r="O687" s="20"/>
      <c r="P687" s="20"/>
      <c r="Q687" s="208"/>
      <c r="R687" s="208"/>
      <c r="S687" s="20"/>
      <c r="T687" s="20"/>
      <c r="U687" s="20"/>
      <c r="V687" s="212"/>
      <c r="W687" s="20"/>
      <c r="X687" s="20"/>
      <c r="Y687" s="20"/>
      <c r="Z687" s="20"/>
    </row>
    <row r="688" ht="22.5" customHeight="1">
      <c r="A688" s="20"/>
      <c r="B688" s="208"/>
      <c r="C688" s="208"/>
      <c r="D688" s="208"/>
      <c r="E688" s="208"/>
      <c r="F688" s="208"/>
      <c r="G688" s="208"/>
      <c r="H688" s="208"/>
      <c r="I688" s="208"/>
      <c r="J688" s="208"/>
      <c r="K688" s="208"/>
      <c r="L688" s="208"/>
      <c r="M688" s="208"/>
      <c r="N688" s="208"/>
      <c r="O688" s="20"/>
      <c r="P688" s="20"/>
      <c r="Q688" s="208"/>
      <c r="R688" s="208"/>
      <c r="S688" s="20"/>
      <c r="T688" s="20"/>
      <c r="U688" s="20"/>
      <c r="V688" s="212"/>
      <c r="W688" s="20"/>
      <c r="X688" s="20"/>
      <c r="Y688" s="20"/>
      <c r="Z688" s="20"/>
    </row>
    <row r="689" ht="22.5" customHeight="1">
      <c r="A689" s="20"/>
      <c r="B689" s="208"/>
      <c r="C689" s="208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"/>
      <c r="P689" s="20"/>
      <c r="Q689" s="208"/>
      <c r="R689" s="208"/>
      <c r="S689" s="20"/>
      <c r="T689" s="20"/>
      <c r="U689" s="20"/>
      <c r="V689" s="212"/>
      <c r="W689" s="20"/>
      <c r="X689" s="20"/>
      <c r="Y689" s="20"/>
      <c r="Z689" s="20"/>
    </row>
    <row r="690" ht="22.5" customHeight="1">
      <c r="A690" s="20"/>
      <c r="B690" s="208"/>
      <c r="C690" s="208"/>
      <c r="D690" s="208"/>
      <c r="E690" s="208"/>
      <c r="F690" s="208"/>
      <c r="G690" s="208"/>
      <c r="H690" s="208"/>
      <c r="I690" s="208"/>
      <c r="J690" s="208"/>
      <c r="K690" s="208"/>
      <c r="L690" s="208"/>
      <c r="M690" s="208"/>
      <c r="N690" s="208"/>
      <c r="O690" s="20"/>
      <c r="P690" s="20"/>
      <c r="Q690" s="208"/>
      <c r="R690" s="208"/>
      <c r="S690" s="20"/>
      <c r="T690" s="20"/>
      <c r="U690" s="20"/>
      <c r="V690" s="212"/>
      <c r="W690" s="20"/>
      <c r="X690" s="20"/>
      <c r="Y690" s="20"/>
      <c r="Z690" s="20"/>
    </row>
    <row r="691" ht="22.5" customHeight="1">
      <c r="A691" s="20"/>
      <c r="B691" s="208"/>
      <c r="C691" s="208"/>
      <c r="D691" s="208"/>
      <c r="E691" s="208"/>
      <c r="F691" s="208"/>
      <c r="G691" s="208"/>
      <c r="H691" s="208"/>
      <c r="I691" s="208"/>
      <c r="J691" s="208"/>
      <c r="K691" s="208"/>
      <c r="L691" s="208"/>
      <c r="M691" s="208"/>
      <c r="N691" s="208"/>
      <c r="O691" s="20"/>
      <c r="P691" s="20"/>
      <c r="Q691" s="208"/>
      <c r="R691" s="208"/>
      <c r="S691" s="20"/>
      <c r="T691" s="20"/>
      <c r="U691" s="20"/>
      <c r="V691" s="212"/>
      <c r="W691" s="20"/>
      <c r="X691" s="20"/>
      <c r="Y691" s="20"/>
      <c r="Z691" s="20"/>
    </row>
    <row r="692" ht="22.5" customHeight="1">
      <c r="A692" s="20"/>
      <c r="B692" s="208"/>
      <c r="C692" s="208"/>
      <c r="D692" s="208"/>
      <c r="E692" s="208"/>
      <c r="F692" s="208"/>
      <c r="G692" s="208"/>
      <c r="H692" s="208"/>
      <c r="I692" s="208"/>
      <c r="J692" s="208"/>
      <c r="K692" s="208"/>
      <c r="L692" s="208"/>
      <c r="M692" s="208"/>
      <c r="N692" s="208"/>
      <c r="O692" s="20"/>
      <c r="P692" s="20"/>
      <c r="Q692" s="208"/>
      <c r="R692" s="208"/>
      <c r="S692" s="20"/>
      <c r="T692" s="20"/>
      <c r="U692" s="20"/>
      <c r="V692" s="212"/>
      <c r="W692" s="20"/>
      <c r="X692" s="20"/>
      <c r="Y692" s="20"/>
      <c r="Z692" s="20"/>
    </row>
    <row r="693" ht="22.5" customHeight="1">
      <c r="A693" s="20"/>
      <c r="B693" s="208"/>
      <c r="C693" s="208"/>
      <c r="D693" s="208"/>
      <c r="E693" s="208"/>
      <c r="F693" s="208"/>
      <c r="G693" s="208"/>
      <c r="H693" s="208"/>
      <c r="I693" s="208"/>
      <c r="J693" s="208"/>
      <c r="K693" s="208"/>
      <c r="L693" s="208"/>
      <c r="M693" s="208"/>
      <c r="N693" s="208"/>
      <c r="O693" s="20"/>
      <c r="P693" s="20"/>
      <c r="Q693" s="208"/>
      <c r="R693" s="208"/>
      <c r="S693" s="20"/>
      <c r="T693" s="20"/>
      <c r="U693" s="20"/>
      <c r="V693" s="212"/>
      <c r="W693" s="20"/>
      <c r="X693" s="20"/>
      <c r="Y693" s="20"/>
      <c r="Z693" s="20"/>
    </row>
    <row r="694" ht="22.5" customHeight="1">
      <c r="A694" s="20"/>
      <c r="B694" s="208"/>
      <c r="C694" s="208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"/>
      <c r="P694" s="20"/>
      <c r="Q694" s="208"/>
      <c r="R694" s="208"/>
      <c r="S694" s="20"/>
      <c r="T694" s="20"/>
      <c r="U694" s="20"/>
      <c r="V694" s="212"/>
      <c r="W694" s="20"/>
      <c r="X694" s="20"/>
      <c r="Y694" s="20"/>
      <c r="Z694" s="20"/>
    </row>
    <row r="695" ht="22.5" customHeight="1">
      <c r="A695" s="20"/>
      <c r="B695" s="208"/>
      <c r="C695" s="208"/>
      <c r="D695" s="208"/>
      <c r="E695" s="208"/>
      <c r="F695" s="208"/>
      <c r="G695" s="208"/>
      <c r="H695" s="208"/>
      <c r="I695" s="208"/>
      <c r="J695" s="208"/>
      <c r="K695" s="208"/>
      <c r="L695" s="208"/>
      <c r="M695" s="208"/>
      <c r="N695" s="208"/>
      <c r="O695" s="20"/>
      <c r="P695" s="20"/>
      <c r="Q695" s="208"/>
      <c r="R695" s="208"/>
      <c r="S695" s="20"/>
      <c r="T695" s="20"/>
      <c r="U695" s="20"/>
      <c r="V695" s="212"/>
      <c r="W695" s="20"/>
      <c r="X695" s="20"/>
      <c r="Y695" s="20"/>
      <c r="Z695" s="20"/>
    </row>
    <row r="696" ht="22.5" customHeight="1">
      <c r="A696" s="20"/>
      <c r="B696" s="208"/>
      <c r="C696" s="208"/>
      <c r="D696" s="208"/>
      <c r="E696" s="208"/>
      <c r="F696" s="208"/>
      <c r="G696" s="208"/>
      <c r="H696" s="208"/>
      <c r="I696" s="208"/>
      <c r="J696" s="208"/>
      <c r="K696" s="208"/>
      <c r="L696" s="208"/>
      <c r="M696" s="208"/>
      <c r="N696" s="208"/>
      <c r="O696" s="20"/>
      <c r="P696" s="20"/>
      <c r="Q696" s="208"/>
      <c r="R696" s="208"/>
      <c r="S696" s="20"/>
      <c r="T696" s="20"/>
      <c r="U696" s="20"/>
      <c r="V696" s="212"/>
      <c r="W696" s="20"/>
      <c r="X696" s="20"/>
      <c r="Y696" s="20"/>
      <c r="Z696" s="20"/>
    </row>
    <row r="697" ht="22.5" customHeight="1">
      <c r="A697" s="20"/>
      <c r="B697" s="208"/>
      <c r="C697" s="208"/>
      <c r="D697" s="208"/>
      <c r="E697" s="208"/>
      <c r="F697" s="208"/>
      <c r="G697" s="208"/>
      <c r="H697" s="208"/>
      <c r="I697" s="208"/>
      <c r="J697" s="208"/>
      <c r="K697" s="208"/>
      <c r="L697" s="208"/>
      <c r="M697" s="208"/>
      <c r="N697" s="208"/>
      <c r="O697" s="20"/>
      <c r="P697" s="20"/>
      <c r="Q697" s="208"/>
      <c r="R697" s="208"/>
      <c r="S697" s="20"/>
      <c r="T697" s="20"/>
      <c r="U697" s="20"/>
      <c r="V697" s="212"/>
      <c r="W697" s="20"/>
      <c r="X697" s="20"/>
      <c r="Y697" s="20"/>
      <c r="Z697" s="20"/>
    </row>
    <row r="698" ht="22.5" customHeight="1">
      <c r="A698" s="20"/>
      <c r="B698" s="208"/>
      <c r="C698" s="208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"/>
      <c r="P698" s="20"/>
      <c r="Q698" s="208"/>
      <c r="R698" s="208"/>
      <c r="S698" s="20"/>
      <c r="T698" s="20"/>
      <c r="U698" s="20"/>
      <c r="V698" s="212"/>
      <c r="W698" s="20"/>
      <c r="X698" s="20"/>
      <c r="Y698" s="20"/>
      <c r="Z698" s="20"/>
    </row>
    <row r="699" ht="22.5" customHeight="1">
      <c r="A699" s="20"/>
      <c r="B699" s="208"/>
      <c r="C699" s="208"/>
      <c r="D699" s="208"/>
      <c r="E699" s="208"/>
      <c r="F699" s="208"/>
      <c r="G699" s="208"/>
      <c r="H699" s="208"/>
      <c r="I699" s="208"/>
      <c r="J699" s="208"/>
      <c r="K699" s="208"/>
      <c r="L699" s="208"/>
      <c r="M699" s="208"/>
      <c r="N699" s="208"/>
      <c r="O699" s="20"/>
      <c r="P699" s="20"/>
      <c r="Q699" s="208"/>
      <c r="R699" s="208"/>
      <c r="S699" s="20"/>
      <c r="T699" s="20"/>
      <c r="U699" s="20"/>
      <c r="V699" s="212"/>
      <c r="W699" s="20"/>
      <c r="X699" s="20"/>
      <c r="Y699" s="20"/>
      <c r="Z699" s="20"/>
    </row>
    <row r="700" ht="22.5" customHeight="1">
      <c r="A700" s="20"/>
      <c r="B700" s="208"/>
      <c r="C700" s="208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"/>
      <c r="P700" s="20"/>
      <c r="Q700" s="208"/>
      <c r="R700" s="208"/>
      <c r="S700" s="20"/>
      <c r="T700" s="20"/>
      <c r="U700" s="20"/>
      <c r="V700" s="212"/>
      <c r="W700" s="20"/>
      <c r="X700" s="20"/>
      <c r="Y700" s="20"/>
      <c r="Z700" s="20"/>
    </row>
    <row r="701" ht="22.5" customHeight="1">
      <c r="A701" s="20"/>
      <c r="B701" s="208"/>
      <c r="C701" s="208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"/>
      <c r="P701" s="20"/>
      <c r="Q701" s="208"/>
      <c r="R701" s="208"/>
      <c r="S701" s="20"/>
      <c r="T701" s="20"/>
      <c r="U701" s="20"/>
      <c r="V701" s="212"/>
      <c r="W701" s="20"/>
      <c r="X701" s="20"/>
      <c r="Y701" s="20"/>
      <c r="Z701" s="20"/>
    </row>
    <row r="702" ht="22.5" customHeight="1">
      <c r="A702" s="20"/>
      <c r="B702" s="208"/>
      <c r="C702" s="208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"/>
      <c r="P702" s="20"/>
      <c r="Q702" s="208"/>
      <c r="R702" s="208"/>
      <c r="S702" s="20"/>
      <c r="T702" s="20"/>
      <c r="U702" s="20"/>
      <c r="V702" s="212"/>
      <c r="W702" s="20"/>
      <c r="X702" s="20"/>
      <c r="Y702" s="20"/>
      <c r="Z702" s="20"/>
    </row>
    <row r="703" ht="22.5" customHeight="1">
      <c r="A703" s="20"/>
      <c r="B703" s="208"/>
      <c r="C703" s="208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"/>
      <c r="P703" s="20"/>
      <c r="Q703" s="208"/>
      <c r="R703" s="208"/>
      <c r="S703" s="20"/>
      <c r="T703" s="20"/>
      <c r="U703" s="20"/>
      <c r="V703" s="212"/>
      <c r="W703" s="20"/>
      <c r="X703" s="20"/>
      <c r="Y703" s="20"/>
      <c r="Z703" s="20"/>
    </row>
    <row r="704" ht="22.5" customHeight="1">
      <c r="A704" s="20"/>
      <c r="B704" s="208"/>
      <c r="C704" s="208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"/>
      <c r="P704" s="20"/>
      <c r="Q704" s="208"/>
      <c r="R704" s="208"/>
      <c r="S704" s="20"/>
      <c r="T704" s="20"/>
      <c r="U704" s="20"/>
      <c r="V704" s="212"/>
      <c r="W704" s="20"/>
      <c r="X704" s="20"/>
      <c r="Y704" s="20"/>
      <c r="Z704" s="20"/>
    </row>
    <row r="705" ht="22.5" customHeight="1">
      <c r="A705" s="20"/>
      <c r="B705" s="208"/>
      <c r="C705" s="208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"/>
      <c r="P705" s="20"/>
      <c r="Q705" s="208"/>
      <c r="R705" s="208"/>
      <c r="S705" s="20"/>
      <c r="T705" s="20"/>
      <c r="U705" s="20"/>
      <c r="V705" s="212"/>
      <c r="W705" s="20"/>
      <c r="X705" s="20"/>
      <c r="Y705" s="20"/>
      <c r="Z705" s="20"/>
    </row>
    <row r="706" ht="22.5" customHeight="1">
      <c r="A706" s="20"/>
      <c r="B706" s="208"/>
      <c r="C706" s="208"/>
      <c r="D706" s="208"/>
      <c r="E706" s="208"/>
      <c r="F706" s="208"/>
      <c r="G706" s="208"/>
      <c r="H706" s="208"/>
      <c r="I706" s="208"/>
      <c r="J706" s="208"/>
      <c r="K706" s="208"/>
      <c r="L706" s="208"/>
      <c r="M706" s="208"/>
      <c r="N706" s="208"/>
      <c r="O706" s="20"/>
      <c r="P706" s="20"/>
      <c r="Q706" s="208"/>
      <c r="R706" s="208"/>
      <c r="S706" s="20"/>
      <c r="T706" s="20"/>
      <c r="U706" s="20"/>
      <c r="V706" s="212"/>
      <c r="W706" s="20"/>
      <c r="X706" s="20"/>
      <c r="Y706" s="20"/>
      <c r="Z706" s="20"/>
    </row>
    <row r="707" ht="22.5" customHeight="1">
      <c r="A707" s="20"/>
      <c r="B707" s="208"/>
      <c r="C707" s="208"/>
      <c r="D707" s="208"/>
      <c r="E707" s="208"/>
      <c r="F707" s="208"/>
      <c r="G707" s="208"/>
      <c r="H707" s="208"/>
      <c r="I707" s="208"/>
      <c r="J707" s="208"/>
      <c r="K707" s="208"/>
      <c r="L707" s="208"/>
      <c r="M707" s="208"/>
      <c r="N707" s="208"/>
      <c r="O707" s="20"/>
      <c r="P707" s="20"/>
      <c r="Q707" s="208"/>
      <c r="R707" s="208"/>
      <c r="S707" s="20"/>
      <c r="T707" s="20"/>
      <c r="U707" s="20"/>
      <c r="V707" s="212"/>
      <c r="W707" s="20"/>
      <c r="X707" s="20"/>
      <c r="Y707" s="20"/>
      <c r="Z707" s="20"/>
    </row>
    <row r="708" ht="22.5" customHeight="1">
      <c r="A708" s="20"/>
      <c r="B708" s="208"/>
      <c r="C708" s="208"/>
      <c r="D708" s="208"/>
      <c r="E708" s="208"/>
      <c r="F708" s="208"/>
      <c r="G708" s="208"/>
      <c r="H708" s="208"/>
      <c r="I708" s="208"/>
      <c r="J708" s="208"/>
      <c r="K708" s="208"/>
      <c r="L708" s="208"/>
      <c r="M708" s="208"/>
      <c r="N708" s="208"/>
      <c r="O708" s="20"/>
      <c r="P708" s="20"/>
      <c r="Q708" s="208"/>
      <c r="R708" s="208"/>
      <c r="S708" s="20"/>
      <c r="T708" s="20"/>
      <c r="U708" s="20"/>
      <c r="V708" s="212"/>
      <c r="W708" s="20"/>
      <c r="X708" s="20"/>
      <c r="Y708" s="20"/>
      <c r="Z708" s="20"/>
    </row>
    <row r="709" ht="22.5" customHeight="1">
      <c r="A709" s="20"/>
      <c r="B709" s="208"/>
      <c r="C709" s="208"/>
      <c r="D709" s="208"/>
      <c r="E709" s="208"/>
      <c r="F709" s="208"/>
      <c r="G709" s="208"/>
      <c r="H709" s="208"/>
      <c r="I709" s="208"/>
      <c r="J709" s="208"/>
      <c r="K709" s="208"/>
      <c r="L709" s="208"/>
      <c r="M709" s="208"/>
      <c r="N709" s="208"/>
      <c r="O709" s="20"/>
      <c r="P709" s="20"/>
      <c r="Q709" s="208"/>
      <c r="R709" s="208"/>
      <c r="S709" s="20"/>
      <c r="T709" s="20"/>
      <c r="U709" s="20"/>
      <c r="V709" s="212"/>
      <c r="W709" s="20"/>
      <c r="X709" s="20"/>
      <c r="Y709" s="20"/>
      <c r="Z709" s="20"/>
    </row>
    <row r="710" ht="22.5" customHeight="1">
      <c r="A710" s="20"/>
      <c r="B710" s="208"/>
      <c r="C710" s="208"/>
      <c r="D710" s="208"/>
      <c r="E710" s="208"/>
      <c r="F710" s="208"/>
      <c r="G710" s="208"/>
      <c r="H710" s="208"/>
      <c r="I710" s="208"/>
      <c r="J710" s="208"/>
      <c r="K710" s="208"/>
      <c r="L710" s="208"/>
      <c r="M710" s="208"/>
      <c r="N710" s="208"/>
      <c r="O710" s="20"/>
      <c r="P710" s="20"/>
      <c r="Q710" s="208"/>
      <c r="R710" s="208"/>
      <c r="S710" s="20"/>
      <c r="T710" s="20"/>
      <c r="U710" s="20"/>
      <c r="V710" s="212"/>
      <c r="W710" s="20"/>
      <c r="X710" s="20"/>
      <c r="Y710" s="20"/>
      <c r="Z710" s="20"/>
    </row>
    <row r="711" ht="22.5" customHeight="1">
      <c r="A711" s="20"/>
      <c r="B711" s="208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08"/>
      <c r="O711" s="20"/>
      <c r="P711" s="20"/>
      <c r="Q711" s="208"/>
      <c r="R711" s="208"/>
      <c r="S711" s="20"/>
      <c r="T711" s="20"/>
      <c r="U711" s="20"/>
      <c r="V711" s="212"/>
      <c r="W711" s="20"/>
      <c r="X711" s="20"/>
      <c r="Y711" s="20"/>
      <c r="Z711" s="20"/>
    </row>
    <row r="712" ht="22.5" customHeight="1">
      <c r="A712" s="20"/>
      <c r="B712" s="208"/>
      <c r="C712" s="208"/>
      <c r="D712" s="208"/>
      <c r="E712" s="208"/>
      <c r="F712" s="208"/>
      <c r="G712" s="208"/>
      <c r="H712" s="208"/>
      <c r="I712" s="208"/>
      <c r="J712" s="208"/>
      <c r="K712" s="208"/>
      <c r="L712" s="208"/>
      <c r="M712" s="208"/>
      <c r="N712" s="208"/>
      <c r="O712" s="20"/>
      <c r="P712" s="20"/>
      <c r="Q712" s="208"/>
      <c r="R712" s="208"/>
      <c r="S712" s="20"/>
      <c r="T712" s="20"/>
      <c r="U712" s="20"/>
      <c r="V712" s="212"/>
      <c r="W712" s="20"/>
      <c r="X712" s="20"/>
      <c r="Y712" s="20"/>
      <c r="Z712" s="20"/>
    </row>
    <row r="713" ht="22.5" customHeight="1">
      <c r="A713" s="20"/>
      <c r="B713" s="208"/>
      <c r="C713" s="208"/>
      <c r="D713" s="208"/>
      <c r="E713" s="208"/>
      <c r="F713" s="208"/>
      <c r="G713" s="208"/>
      <c r="H713" s="208"/>
      <c r="I713" s="208"/>
      <c r="J713" s="208"/>
      <c r="K713" s="208"/>
      <c r="L713" s="208"/>
      <c r="M713" s="208"/>
      <c r="N713" s="208"/>
      <c r="O713" s="20"/>
      <c r="P713" s="20"/>
      <c r="Q713" s="208"/>
      <c r="R713" s="208"/>
      <c r="S713" s="20"/>
      <c r="T713" s="20"/>
      <c r="U713" s="20"/>
      <c r="V713" s="212"/>
      <c r="W713" s="20"/>
      <c r="X713" s="20"/>
      <c r="Y713" s="20"/>
      <c r="Z713" s="20"/>
    </row>
    <row r="714" ht="22.5" customHeight="1">
      <c r="A714" s="20"/>
      <c r="B714" s="208"/>
      <c r="C714" s="208"/>
      <c r="D714" s="208"/>
      <c r="E714" s="208"/>
      <c r="F714" s="208"/>
      <c r="G714" s="208"/>
      <c r="H714" s="208"/>
      <c r="I714" s="208"/>
      <c r="J714" s="208"/>
      <c r="K714" s="208"/>
      <c r="L714" s="208"/>
      <c r="M714" s="208"/>
      <c r="N714" s="208"/>
      <c r="O714" s="20"/>
      <c r="P714" s="20"/>
      <c r="Q714" s="208"/>
      <c r="R714" s="208"/>
      <c r="S714" s="20"/>
      <c r="T714" s="20"/>
      <c r="U714" s="20"/>
      <c r="V714" s="212"/>
      <c r="W714" s="20"/>
      <c r="X714" s="20"/>
      <c r="Y714" s="20"/>
      <c r="Z714" s="20"/>
    </row>
    <row r="715" ht="22.5" customHeight="1">
      <c r="A715" s="20"/>
      <c r="B715" s="208"/>
      <c r="C715" s="208"/>
      <c r="D715" s="208"/>
      <c r="E715" s="208"/>
      <c r="F715" s="208"/>
      <c r="G715" s="208"/>
      <c r="H715" s="208"/>
      <c r="I715" s="208"/>
      <c r="J715" s="208"/>
      <c r="K715" s="208"/>
      <c r="L715" s="208"/>
      <c r="M715" s="208"/>
      <c r="N715" s="208"/>
      <c r="O715" s="20"/>
      <c r="P715" s="20"/>
      <c r="Q715" s="208"/>
      <c r="R715" s="208"/>
      <c r="S715" s="20"/>
      <c r="T715" s="20"/>
      <c r="U715" s="20"/>
      <c r="V715" s="212"/>
      <c r="W715" s="20"/>
      <c r="X715" s="20"/>
      <c r="Y715" s="20"/>
      <c r="Z715" s="20"/>
    </row>
    <row r="716" ht="22.5" customHeight="1">
      <c r="A716" s="20"/>
      <c r="B716" s="208"/>
      <c r="C716" s="208"/>
      <c r="D716" s="208"/>
      <c r="E716" s="208"/>
      <c r="F716" s="208"/>
      <c r="G716" s="208"/>
      <c r="H716" s="208"/>
      <c r="I716" s="208"/>
      <c r="J716" s="208"/>
      <c r="K716" s="208"/>
      <c r="L716" s="208"/>
      <c r="M716" s="208"/>
      <c r="N716" s="208"/>
      <c r="O716" s="20"/>
      <c r="P716" s="20"/>
      <c r="Q716" s="208"/>
      <c r="R716" s="208"/>
      <c r="S716" s="20"/>
      <c r="T716" s="20"/>
      <c r="U716" s="20"/>
      <c r="V716" s="212"/>
      <c r="W716" s="20"/>
      <c r="X716" s="20"/>
      <c r="Y716" s="20"/>
      <c r="Z716" s="20"/>
    </row>
    <row r="717" ht="22.5" customHeight="1">
      <c r="A717" s="20"/>
      <c r="B717" s="208"/>
      <c r="C717" s="208"/>
      <c r="D717" s="208"/>
      <c r="E717" s="208"/>
      <c r="F717" s="208"/>
      <c r="G717" s="208"/>
      <c r="H717" s="208"/>
      <c r="I717" s="208"/>
      <c r="J717" s="208"/>
      <c r="K717" s="208"/>
      <c r="L717" s="208"/>
      <c r="M717" s="208"/>
      <c r="N717" s="208"/>
      <c r="O717" s="20"/>
      <c r="P717" s="20"/>
      <c r="Q717" s="208"/>
      <c r="R717" s="208"/>
      <c r="S717" s="20"/>
      <c r="T717" s="20"/>
      <c r="U717" s="20"/>
      <c r="V717" s="212"/>
      <c r="W717" s="20"/>
      <c r="X717" s="20"/>
      <c r="Y717" s="20"/>
      <c r="Z717" s="20"/>
    </row>
    <row r="718" ht="22.5" customHeight="1">
      <c r="A718" s="20"/>
      <c r="B718" s="208"/>
      <c r="C718" s="208"/>
      <c r="D718" s="208"/>
      <c r="E718" s="208"/>
      <c r="F718" s="208"/>
      <c r="G718" s="208"/>
      <c r="H718" s="208"/>
      <c r="I718" s="208"/>
      <c r="J718" s="208"/>
      <c r="K718" s="208"/>
      <c r="L718" s="208"/>
      <c r="M718" s="208"/>
      <c r="N718" s="208"/>
      <c r="O718" s="20"/>
      <c r="P718" s="20"/>
      <c r="Q718" s="208"/>
      <c r="R718" s="208"/>
      <c r="S718" s="20"/>
      <c r="T718" s="20"/>
      <c r="U718" s="20"/>
      <c r="V718" s="212"/>
      <c r="W718" s="20"/>
      <c r="X718" s="20"/>
      <c r="Y718" s="20"/>
      <c r="Z718" s="20"/>
    </row>
    <row r="719" ht="22.5" customHeight="1">
      <c r="A719" s="20"/>
      <c r="B719" s="208"/>
      <c r="C719" s="208"/>
      <c r="D719" s="208"/>
      <c r="E719" s="208"/>
      <c r="F719" s="208"/>
      <c r="G719" s="208"/>
      <c r="H719" s="208"/>
      <c r="I719" s="208"/>
      <c r="J719" s="208"/>
      <c r="K719" s="208"/>
      <c r="L719" s="208"/>
      <c r="M719" s="208"/>
      <c r="N719" s="208"/>
      <c r="O719" s="20"/>
      <c r="P719" s="20"/>
      <c r="Q719" s="208"/>
      <c r="R719" s="208"/>
      <c r="S719" s="20"/>
      <c r="T719" s="20"/>
      <c r="U719" s="20"/>
      <c r="V719" s="212"/>
      <c r="W719" s="20"/>
      <c r="X719" s="20"/>
      <c r="Y719" s="20"/>
      <c r="Z719" s="20"/>
    </row>
    <row r="720" ht="22.5" customHeight="1">
      <c r="A720" s="20"/>
      <c r="B720" s="208"/>
      <c r="C720" s="208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08"/>
      <c r="O720" s="20"/>
      <c r="P720" s="20"/>
      <c r="Q720" s="208"/>
      <c r="R720" s="208"/>
      <c r="S720" s="20"/>
      <c r="T720" s="20"/>
      <c r="U720" s="20"/>
      <c r="V720" s="212"/>
      <c r="W720" s="20"/>
      <c r="X720" s="20"/>
      <c r="Y720" s="20"/>
      <c r="Z720" s="20"/>
    </row>
    <row r="721" ht="22.5" customHeight="1">
      <c r="A721" s="20"/>
      <c r="B721" s="208"/>
      <c r="C721" s="208"/>
      <c r="D721" s="208"/>
      <c r="E721" s="208"/>
      <c r="F721" s="208"/>
      <c r="G721" s="208"/>
      <c r="H721" s="208"/>
      <c r="I721" s="208"/>
      <c r="J721" s="208"/>
      <c r="K721" s="208"/>
      <c r="L721" s="208"/>
      <c r="M721" s="208"/>
      <c r="N721" s="208"/>
      <c r="O721" s="20"/>
      <c r="P721" s="20"/>
      <c r="Q721" s="208"/>
      <c r="R721" s="208"/>
      <c r="S721" s="20"/>
      <c r="T721" s="20"/>
      <c r="U721" s="20"/>
      <c r="V721" s="212"/>
      <c r="W721" s="20"/>
      <c r="X721" s="20"/>
      <c r="Y721" s="20"/>
      <c r="Z721" s="20"/>
    </row>
    <row r="722" ht="22.5" customHeight="1">
      <c r="A722" s="20"/>
      <c r="B722" s="208"/>
      <c r="C722" s="208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"/>
      <c r="P722" s="20"/>
      <c r="Q722" s="208"/>
      <c r="R722" s="208"/>
      <c r="S722" s="20"/>
      <c r="T722" s="20"/>
      <c r="U722" s="20"/>
      <c r="V722" s="212"/>
      <c r="W722" s="20"/>
      <c r="X722" s="20"/>
      <c r="Y722" s="20"/>
      <c r="Z722" s="20"/>
    </row>
    <row r="723" ht="22.5" customHeight="1">
      <c r="A723" s="20"/>
      <c r="B723" s="208"/>
      <c r="C723" s="208"/>
      <c r="D723" s="208"/>
      <c r="E723" s="208"/>
      <c r="F723" s="208"/>
      <c r="G723" s="208"/>
      <c r="H723" s="208"/>
      <c r="I723" s="208"/>
      <c r="J723" s="208"/>
      <c r="K723" s="208"/>
      <c r="L723" s="208"/>
      <c r="M723" s="208"/>
      <c r="N723" s="208"/>
      <c r="O723" s="20"/>
      <c r="P723" s="20"/>
      <c r="Q723" s="208"/>
      <c r="R723" s="208"/>
      <c r="S723" s="20"/>
      <c r="T723" s="20"/>
      <c r="U723" s="20"/>
      <c r="V723" s="212"/>
      <c r="W723" s="20"/>
      <c r="X723" s="20"/>
      <c r="Y723" s="20"/>
      <c r="Z723" s="20"/>
    </row>
    <row r="724" ht="22.5" customHeight="1">
      <c r="A724" s="20"/>
      <c r="B724" s="208"/>
      <c r="C724" s="208"/>
      <c r="D724" s="208"/>
      <c r="E724" s="208"/>
      <c r="F724" s="208"/>
      <c r="G724" s="208"/>
      <c r="H724" s="208"/>
      <c r="I724" s="208"/>
      <c r="J724" s="208"/>
      <c r="K724" s="208"/>
      <c r="L724" s="208"/>
      <c r="M724" s="208"/>
      <c r="N724" s="208"/>
      <c r="O724" s="20"/>
      <c r="P724" s="20"/>
      <c r="Q724" s="208"/>
      <c r="R724" s="208"/>
      <c r="S724" s="20"/>
      <c r="T724" s="20"/>
      <c r="U724" s="20"/>
      <c r="V724" s="212"/>
      <c r="W724" s="20"/>
      <c r="X724" s="20"/>
      <c r="Y724" s="20"/>
      <c r="Z724" s="20"/>
    </row>
    <row r="725" ht="22.5" customHeight="1">
      <c r="A725" s="20"/>
      <c r="B725" s="208"/>
      <c r="C725" s="208"/>
      <c r="D725" s="208"/>
      <c r="E725" s="208"/>
      <c r="F725" s="208"/>
      <c r="G725" s="208"/>
      <c r="H725" s="208"/>
      <c r="I725" s="208"/>
      <c r="J725" s="208"/>
      <c r="K725" s="208"/>
      <c r="L725" s="208"/>
      <c r="M725" s="208"/>
      <c r="N725" s="208"/>
      <c r="O725" s="20"/>
      <c r="P725" s="20"/>
      <c r="Q725" s="208"/>
      <c r="R725" s="208"/>
      <c r="S725" s="20"/>
      <c r="T725" s="20"/>
      <c r="U725" s="20"/>
      <c r="V725" s="212"/>
      <c r="W725" s="20"/>
      <c r="X725" s="20"/>
      <c r="Y725" s="20"/>
      <c r="Z725" s="20"/>
    </row>
    <row r="726" ht="22.5" customHeight="1">
      <c r="A726" s="20"/>
      <c r="B726" s="208"/>
      <c r="C726" s="208"/>
      <c r="D726" s="208"/>
      <c r="E726" s="208"/>
      <c r="F726" s="208"/>
      <c r="G726" s="208"/>
      <c r="H726" s="208"/>
      <c r="I726" s="208"/>
      <c r="J726" s="208"/>
      <c r="K726" s="208"/>
      <c r="L726" s="208"/>
      <c r="M726" s="208"/>
      <c r="N726" s="208"/>
      <c r="O726" s="20"/>
      <c r="P726" s="20"/>
      <c r="Q726" s="208"/>
      <c r="R726" s="208"/>
      <c r="S726" s="20"/>
      <c r="T726" s="20"/>
      <c r="U726" s="20"/>
      <c r="V726" s="212"/>
      <c r="W726" s="20"/>
      <c r="X726" s="20"/>
      <c r="Y726" s="20"/>
      <c r="Z726" s="20"/>
    </row>
    <row r="727" ht="22.5" customHeight="1">
      <c r="A727" s="20"/>
      <c r="B727" s="208"/>
      <c r="C727" s="208"/>
      <c r="D727" s="208"/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"/>
      <c r="P727" s="20"/>
      <c r="Q727" s="208"/>
      <c r="R727" s="208"/>
      <c r="S727" s="20"/>
      <c r="T727" s="20"/>
      <c r="U727" s="20"/>
      <c r="V727" s="212"/>
      <c r="W727" s="20"/>
      <c r="X727" s="20"/>
      <c r="Y727" s="20"/>
      <c r="Z727" s="20"/>
    </row>
    <row r="728" ht="22.5" customHeight="1">
      <c r="A728" s="20"/>
      <c r="B728" s="208"/>
      <c r="C728" s="208"/>
      <c r="D728" s="208"/>
      <c r="E728" s="208"/>
      <c r="F728" s="208"/>
      <c r="G728" s="208"/>
      <c r="H728" s="208"/>
      <c r="I728" s="208"/>
      <c r="J728" s="208"/>
      <c r="K728" s="208"/>
      <c r="L728" s="208"/>
      <c r="M728" s="208"/>
      <c r="N728" s="208"/>
      <c r="O728" s="20"/>
      <c r="P728" s="20"/>
      <c r="Q728" s="208"/>
      <c r="R728" s="208"/>
      <c r="S728" s="20"/>
      <c r="T728" s="20"/>
      <c r="U728" s="20"/>
      <c r="V728" s="212"/>
      <c r="W728" s="20"/>
      <c r="X728" s="20"/>
      <c r="Y728" s="20"/>
      <c r="Z728" s="20"/>
    </row>
    <row r="729" ht="22.5" customHeight="1">
      <c r="A729" s="20"/>
      <c r="B729" s="208"/>
      <c r="C729" s="208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"/>
      <c r="P729" s="20"/>
      <c r="Q729" s="208"/>
      <c r="R729" s="208"/>
      <c r="S729" s="20"/>
      <c r="T729" s="20"/>
      <c r="U729" s="20"/>
      <c r="V729" s="212"/>
      <c r="W729" s="20"/>
      <c r="X729" s="20"/>
      <c r="Y729" s="20"/>
      <c r="Z729" s="20"/>
    </row>
    <row r="730" ht="22.5" customHeight="1">
      <c r="A730" s="20"/>
      <c r="B730" s="208"/>
      <c r="C730" s="208"/>
      <c r="D730" s="208"/>
      <c r="E730" s="208"/>
      <c r="F730" s="208"/>
      <c r="G730" s="208"/>
      <c r="H730" s="208"/>
      <c r="I730" s="208"/>
      <c r="J730" s="208"/>
      <c r="K730" s="208"/>
      <c r="L730" s="208"/>
      <c r="M730" s="208"/>
      <c r="N730" s="208"/>
      <c r="O730" s="20"/>
      <c r="P730" s="20"/>
      <c r="Q730" s="208"/>
      <c r="R730" s="208"/>
      <c r="S730" s="20"/>
      <c r="T730" s="20"/>
      <c r="U730" s="20"/>
      <c r="V730" s="212"/>
      <c r="W730" s="20"/>
      <c r="X730" s="20"/>
      <c r="Y730" s="20"/>
      <c r="Z730" s="20"/>
    </row>
    <row r="731" ht="22.5" customHeight="1">
      <c r="A731" s="20"/>
      <c r="B731" s="208"/>
      <c r="C731" s="208"/>
      <c r="D731" s="208"/>
      <c r="E731" s="208"/>
      <c r="F731" s="208"/>
      <c r="G731" s="208"/>
      <c r="H731" s="208"/>
      <c r="I731" s="208"/>
      <c r="J731" s="208"/>
      <c r="K731" s="208"/>
      <c r="L731" s="208"/>
      <c r="M731" s="208"/>
      <c r="N731" s="208"/>
      <c r="O731" s="20"/>
      <c r="P731" s="20"/>
      <c r="Q731" s="208"/>
      <c r="R731" s="208"/>
      <c r="S731" s="20"/>
      <c r="T731" s="20"/>
      <c r="U731" s="20"/>
      <c r="V731" s="212"/>
      <c r="W731" s="20"/>
      <c r="X731" s="20"/>
      <c r="Y731" s="20"/>
      <c r="Z731" s="20"/>
    </row>
    <row r="732" ht="22.5" customHeight="1">
      <c r="A732" s="20"/>
      <c r="B732" s="208"/>
      <c r="C732" s="208"/>
      <c r="D732" s="208"/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"/>
      <c r="P732" s="20"/>
      <c r="Q732" s="208"/>
      <c r="R732" s="208"/>
      <c r="S732" s="20"/>
      <c r="T732" s="20"/>
      <c r="U732" s="20"/>
      <c r="V732" s="212"/>
      <c r="W732" s="20"/>
      <c r="X732" s="20"/>
      <c r="Y732" s="20"/>
      <c r="Z732" s="20"/>
    </row>
    <row r="733" ht="22.5" customHeight="1">
      <c r="A733" s="20"/>
      <c r="B733" s="208"/>
      <c r="C733" s="208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"/>
      <c r="P733" s="20"/>
      <c r="Q733" s="208"/>
      <c r="R733" s="208"/>
      <c r="S733" s="20"/>
      <c r="T733" s="20"/>
      <c r="U733" s="20"/>
      <c r="V733" s="212"/>
      <c r="W733" s="20"/>
      <c r="X733" s="20"/>
      <c r="Y733" s="20"/>
      <c r="Z733" s="20"/>
    </row>
    <row r="734" ht="22.5" customHeight="1">
      <c r="A734" s="20"/>
      <c r="B734" s="208"/>
      <c r="C734" s="208"/>
      <c r="D734" s="208"/>
      <c r="E734" s="208"/>
      <c r="F734" s="208"/>
      <c r="G734" s="208"/>
      <c r="H734" s="208"/>
      <c r="I734" s="208"/>
      <c r="J734" s="208"/>
      <c r="K734" s="208"/>
      <c r="L734" s="208"/>
      <c r="M734" s="208"/>
      <c r="N734" s="208"/>
      <c r="O734" s="20"/>
      <c r="P734" s="20"/>
      <c r="Q734" s="208"/>
      <c r="R734" s="208"/>
      <c r="S734" s="20"/>
      <c r="T734" s="20"/>
      <c r="U734" s="20"/>
      <c r="V734" s="212"/>
      <c r="W734" s="20"/>
      <c r="X734" s="20"/>
      <c r="Y734" s="20"/>
      <c r="Z734" s="20"/>
    </row>
    <row r="735" ht="22.5" customHeight="1">
      <c r="A735" s="20"/>
      <c r="B735" s="208"/>
      <c r="C735" s="208"/>
      <c r="D735" s="208"/>
      <c r="E735" s="208"/>
      <c r="F735" s="208"/>
      <c r="G735" s="208"/>
      <c r="H735" s="208"/>
      <c r="I735" s="208"/>
      <c r="J735" s="208"/>
      <c r="K735" s="208"/>
      <c r="L735" s="208"/>
      <c r="M735" s="208"/>
      <c r="N735" s="208"/>
      <c r="O735" s="20"/>
      <c r="P735" s="20"/>
      <c r="Q735" s="208"/>
      <c r="R735" s="208"/>
      <c r="S735" s="20"/>
      <c r="T735" s="20"/>
      <c r="U735" s="20"/>
      <c r="V735" s="212"/>
      <c r="W735" s="20"/>
      <c r="X735" s="20"/>
      <c r="Y735" s="20"/>
      <c r="Z735" s="20"/>
    </row>
    <row r="736" ht="22.5" customHeight="1">
      <c r="A736" s="20"/>
      <c r="B736" s="208"/>
      <c r="C736" s="208"/>
      <c r="D736" s="208"/>
      <c r="E736" s="208"/>
      <c r="F736" s="208"/>
      <c r="G736" s="208"/>
      <c r="H736" s="208"/>
      <c r="I736" s="208"/>
      <c r="J736" s="208"/>
      <c r="K736" s="208"/>
      <c r="L736" s="208"/>
      <c r="M736" s="208"/>
      <c r="N736" s="208"/>
      <c r="O736" s="20"/>
      <c r="P736" s="20"/>
      <c r="Q736" s="208"/>
      <c r="R736" s="208"/>
      <c r="S736" s="20"/>
      <c r="T736" s="20"/>
      <c r="U736" s="20"/>
      <c r="V736" s="212"/>
      <c r="W736" s="20"/>
      <c r="X736" s="20"/>
      <c r="Y736" s="20"/>
      <c r="Z736" s="20"/>
    </row>
    <row r="737" ht="22.5" customHeight="1">
      <c r="A737" s="20"/>
      <c r="B737" s="208"/>
      <c r="C737" s="208"/>
      <c r="D737" s="208"/>
      <c r="E737" s="208"/>
      <c r="F737" s="208"/>
      <c r="G737" s="208"/>
      <c r="H737" s="208"/>
      <c r="I737" s="208"/>
      <c r="J737" s="208"/>
      <c r="K737" s="208"/>
      <c r="L737" s="208"/>
      <c r="M737" s="208"/>
      <c r="N737" s="208"/>
      <c r="O737" s="20"/>
      <c r="P737" s="20"/>
      <c r="Q737" s="208"/>
      <c r="R737" s="208"/>
      <c r="S737" s="20"/>
      <c r="T737" s="20"/>
      <c r="U737" s="20"/>
      <c r="V737" s="212"/>
      <c r="W737" s="20"/>
      <c r="X737" s="20"/>
      <c r="Y737" s="20"/>
      <c r="Z737" s="20"/>
    </row>
    <row r="738" ht="22.5" customHeight="1">
      <c r="A738" s="20"/>
      <c r="B738" s="208"/>
      <c r="C738" s="208"/>
      <c r="D738" s="208"/>
      <c r="E738" s="208"/>
      <c r="F738" s="208"/>
      <c r="G738" s="208"/>
      <c r="H738" s="208"/>
      <c r="I738" s="208"/>
      <c r="J738" s="208"/>
      <c r="K738" s="208"/>
      <c r="L738" s="208"/>
      <c r="M738" s="208"/>
      <c r="N738" s="208"/>
      <c r="O738" s="20"/>
      <c r="P738" s="20"/>
      <c r="Q738" s="208"/>
      <c r="R738" s="208"/>
      <c r="S738" s="20"/>
      <c r="T738" s="20"/>
      <c r="U738" s="20"/>
      <c r="V738" s="212"/>
      <c r="W738" s="20"/>
      <c r="X738" s="20"/>
      <c r="Y738" s="20"/>
      <c r="Z738" s="20"/>
    </row>
    <row r="739" ht="22.5" customHeight="1">
      <c r="A739" s="20"/>
      <c r="B739" s="208"/>
      <c r="C739" s="208"/>
      <c r="D739" s="208"/>
      <c r="E739" s="208"/>
      <c r="F739" s="208"/>
      <c r="G739" s="208"/>
      <c r="H739" s="208"/>
      <c r="I739" s="208"/>
      <c r="J739" s="208"/>
      <c r="K739" s="208"/>
      <c r="L739" s="208"/>
      <c r="M739" s="208"/>
      <c r="N739" s="208"/>
      <c r="O739" s="20"/>
      <c r="P739" s="20"/>
      <c r="Q739" s="208"/>
      <c r="R739" s="208"/>
      <c r="S739" s="20"/>
      <c r="T739" s="20"/>
      <c r="U739" s="20"/>
      <c r="V739" s="212"/>
      <c r="W739" s="20"/>
      <c r="X739" s="20"/>
      <c r="Y739" s="20"/>
      <c r="Z739" s="20"/>
    </row>
    <row r="740" ht="22.5" customHeight="1">
      <c r="A740" s="20"/>
      <c r="B740" s="208"/>
      <c r="C740" s="208"/>
      <c r="D740" s="208"/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"/>
      <c r="P740" s="20"/>
      <c r="Q740" s="208"/>
      <c r="R740" s="208"/>
      <c r="S740" s="20"/>
      <c r="T740" s="20"/>
      <c r="U740" s="20"/>
      <c r="V740" s="212"/>
      <c r="W740" s="20"/>
      <c r="X740" s="20"/>
      <c r="Y740" s="20"/>
      <c r="Z740" s="20"/>
    </row>
    <row r="741" ht="22.5" customHeight="1">
      <c r="A741" s="20"/>
      <c r="B741" s="208"/>
      <c r="C741" s="208"/>
      <c r="D741" s="208"/>
      <c r="E741" s="208"/>
      <c r="F741" s="208"/>
      <c r="G741" s="208"/>
      <c r="H741" s="208"/>
      <c r="I741" s="208"/>
      <c r="J741" s="208"/>
      <c r="K741" s="208"/>
      <c r="L741" s="208"/>
      <c r="M741" s="208"/>
      <c r="N741" s="208"/>
      <c r="O741" s="20"/>
      <c r="P741" s="20"/>
      <c r="Q741" s="208"/>
      <c r="R741" s="208"/>
      <c r="S741" s="20"/>
      <c r="T741" s="20"/>
      <c r="U741" s="20"/>
      <c r="V741" s="212"/>
      <c r="W741" s="20"/>
      <c r="X741" s="20"/>
      <c r="Y741" s="20"/>
      <c r="Z741" s="20"/>
    </row>
    <row r="742" ht="22.5" customHeight="1">
      <c r="A742" s="20"/>
      <c r="B742" s="208"/>
      <c r="C742" s="208"/>
      <c r="D742" s="208"/>
      <c r="E742" s="208"/>
      <c r="F742" s="208"/>
      <c r="G742" s="208"/>
      <c r="H742" s="208"/>
      <c r="I742" s="208"/>
      <c r="J742" s="208"/>
      <c r="K742" s="208"/>
      <c r="L742" s="208"/>
      <c r="M742" s="208"/>
      <c r="N742" s="208"/>
      <c r="O742" s="20"/>
      <c r="P742" s="20"/>
      <c r="Q742" s="208"/>
      <c r="R742" s="208"/>
      <c r="S742" s="20"/>
      <c r="T742" s="20"/>
      <c r="U742" s="20"/>
      <c r="V742" s="212"/>
      <c r="W742" s="20"/>
      <c r="X742" s="20"/>
      <c r="Y742" s="20"/>
      <c r="Z742" s="20"/>
    </row>
    <row r="743" ht="22.5" customHeight="1">
      <c r="A743" s="20"/>
      <c r="B743" s="208"/>
      <c r="C743" s="208"/>
      <c r="D743" s="208"/>
      <c r="E743" s="208"/>
      <c r="F743" s="208"/>
      <c r="G743" s="208"/>
      <c r="H743" s="208"/>
      <c r="I743" s="208"/>
      <c r="J743" s="208"/>
      <c r="K743" s="208"/>
      <c r="L743" s="208"/>
      <c r="M743" s="208"/>
      <c r="N743" s="208"/>
      <c r="O743" s="20"/>
      <c r="P743" s="20"/>
      <c r="Q743" s="208"/>
      <c r="R743" s="208"/>
      <c r="S743" s="20"/>
      <c r="T743" s="20"/>
      <c r="U743" s="20"/>
      <c r="V743" s="212"/>
      <c r="W743" s="20"/>
      <c r="X743" s="20"/>
      <c r="Y743" s="20"/>
      <c r="Z743" s="20"/>
    </row>
    <row r="744" ht="22.5" customHeight="1">
      <c r="A744" s="20"/>
      <c r="B744" s="208"/>
      <c r="C744" s="208"/>
      <c r="D744" s="208"/>
      <c r="E744" s="208"/>
      <c r="F744" s="208"/>
      <c r="G744" s="208"/>
      <c r="H744" s="208"/>
      <c r="I744" s="208"/>
      <c r="J744" s="208"/>
      <c r="K744" s="208"/>
      <c r="L744" s="208"/>
      <c r="M744" s="208"/>
      <c r="N744" s="208"/>
      <c r="O744" s="20"/>
      <c r="P744" s="20"/>
      <c r="Q744" s="208"/>
      <c r="R744" s="208"/>
      <c r="S744" s="20"/>
      <c r="T744" s="20"/>
      <c r="U744" s="20"/>
      <c r="V744" s="212"/>
      <c r="W744" s="20"/>
      <c r="X744" s="20"/>
      <c r="Y744" s="20"/>
      <c r="Z744" s="20"/>
    </row>
    <row r="745" ht="22.5" customHeight="1">
      <c r="A745" s="20"/>
      <c r="B745" s="208"/>
      <c r="C745" s="208"/>
      <c r="D745" s="208"/>
      <c r="E745" s="208"/>
      <c r="F745" s="208"/>
      <c r="G745" s="208"/>
      <c r="H745" s="208"/>
      <c r="I745" s="208"/>
      <c r="J745" s="208"/>
      <c r="K745" s="208"/>
      <c r="L745" s="208"/>
      <c r="M745" s="208"/>
      <c r="N745" s="208"/>
      <c r="O745" s="20"/>
      <c r="P745" s="20"/>
      <c r="Q745" s="208"/>
      <c r="R745" s="208"/>
      <c r="S745" s="20"/>
      <c r="T745" s="20"/>
      <c r="U745" s="20"/>
      <c r="V745" s="212"/>
      <c r="W745" s="20"/>
      <c r="X745" s="20"/>
      <c r="Y745" s="20"/>
      <c r="Z745" s="20"/>
    </row>
    <row r="746" ht="22.5" customHeight="1">
      <c r="A746" s="20"/>
      <c r="B746" s="208"/>
      <c r="C746" s="208"/>
      <c r="D746" s="208"/>
      <c r="E746" s="208"/>
      <c r="F746" s="208"/>
      <c r="G746" s="208"/>
      <c r="H746" s="208"/>
      <c r="I746" s="208"/>
      <c r="J746" s="208"/>
      <c r="K746" s="208"/>
      <c r="L746" s="208"/>
      <c r="M746" s="208"/>
      <c r="N746" s="208"/>
      <c r="O746" s="20"/>
      <c r="P746" s="20"/>
      <c r="Q746" s="208"/>
      <c r="R746" s="208"/>
      <c r="S746" s="20"/>
      <c r="T746" s="20"/>
      <c r="U746" s="20"/>
      <c r="V746" s="212"/>
      <c r="W746" s="20"/>
      <c r="X746" s="20"/>
      <c r="Y746" s="20"/>
      <c r="Z746" s="20"/>
    </row>
    <row r="747" ht="22.5" customHeight="1">
      <c r="A747" s="20"/>
      <c r="B747" s="208"/>
      <c r="C747" s="208"/>
      <c r="D747" s="208"/>
      <c r="E747" s="208"/>
      <c r="F747" s="208"/>
      <c r="G747" s="208"/>
      <c r="H747" s="208"/>
      <c r="I747" s="208"/>
      <c r="J747" s="208"/>
      <c r="K747" s="208"/>
      <c r="L747" s="208"/>
      <c r="M747" s="208"/>
      <c r="N747" s="208"/>
      <c r="O747" s="20"/>
      <c r="P747" s="20"/>
      <c r="Q747" s="208"/>
      <c r="R747" s="208"/>
      <c r="S747" s="20"/>
      <c r="T747" s="20"/>
      <c r="U747" s="20"/>
      <c r="V747" s="212"/>
      <c r="W747" s="20"/>
      <c r="X747" s="20"/>
      <c r="Y747" s="20"/>
      <c r="Z747" s="20"/>
    </row>
    <row r="748" ht="22.5" customHeight="1">
      <c r="A748" s="20"/>
      <c r="B748" s="208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08"/>
      <c r="O748" s="20"/>
      <c r="P748" s="20"/>
      <c r="Q748" s="208"/>
      <c r="R748" s="208"/>
      <c r="S748" s="20"/>
      <c r="T748" s="20"/>
      <c r="U748" s="20"/>
      <c r="V748" s="212"/>
      <c r="W748" s="20"/>
      <c r="X748" s="20"/>
      <c r="Y748" s="20"/>
      <c r="Z748" s="20"/>
    </row>
    <row r="749" ht="22.5" customHeight="1">
      <c r="A749" s="20"/>
      <c r="B749" s="208"/>
      <c r="C749" s="208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"/>
      <c r="P749" s="20"/>
      <c r="Q749" s="208"/>
      <c r="R749" s="208"/>
      <c r="S749" s="20"/>
      <c r="T749" s="20"/>
      <c r="U749" s="20"/>
      <c r="V749" s="212"/>
      <c r="W749" s="20"/>
      <c r="X749" s="20"/>
      <c r="Y749" s="20"/>
      <c r="Z749" s="20"/>
    </row>
    <row r="750" ht="22.5" customHeight="1">
      <c r="A750" s="20"/>
      <c r="B750" s="208"/>
      <c r="C750" s="208"/>
      <c r="D750" s="208"/>
      <c r="E750" s="208"/>
      <c r="F750" s="208"/>
      <c r="G750" s="208"/>
      <c r="H750" s="208"/>
      <c r="I750" s="208"/>
      <c r="J750" s="208"/>
      <c r="K750" s="208"/>
      <c r="L750" s="208"/>
      <c r="M750" s="208"/>
      <c r="N750" s="208"/>
      <c r="O750" s="20"/>
      <c r="P750" s="20"/>
      <c r="Q750" s="208"/>
      <c r="R750" s="208"/>
      <c r="S750" s="20"/>
      <c r="T750" s="20"/>
      <c r="U750" s="20"/>
      <c r="V750" s="212"/>
      <c r="W750" s="20"/>
      <c r="X750" s="20"/>
      <c r="Y750" s="20"/>
      <c r="Z750" s="20"/>
    </row>
    <row r="751" ht="22.5" customHeight="1">
      <c r="A751" s="20"/>
      <c r="B751" s="208"/>
      <c r="C751" s="208"/>
      <c r="D751" s="208"/>
      <c r="E751" s="208"/>
      <c r="F751" s="208"/>
      <c r="G751" s="208"/>
      <c r="H751" s="208"/>
      <c r="I751" s="208"/>
      <c r="J751" s="208"/>
      <c r="K751" s="208"/>
      <c r="L751" s="208"/>
      <c r="M751" s="208"/>
      <c r="N751" s="208"/>
      <c r="O751" s="20"/>
      <c r="P751" s="20"/>
      <c r="Q751" s="208"/>
      <c r="R751" s="208"/>
      <c r="S751" s="20"/>
      <c r="T751" s="20"/>
      <c r="U751" s="20"/>
      <c r="V751" s="212"/>
      <c r="W751" s="20"/>
      <c r="X751" s="20"/>
      <c r="Y751" s="20"/>
      <c r="Z751" s="20"/>
    </row>
    <row r="752" ht="22.5" customHeight="1">
      <c r="A752" s="20"/>
      <c r="B752" s="208"/>
      <c r="C752" s="208"/>
      <c r="D752" s="208"/>
      <c r="E752" s="208"/>
      <c r="F752" s="208"/>
      <c r="G752" s="208"/>
      <c r="H752" s="208"/>
      <c r="I752" s="208"/>
      <c r="J752" s="208"/>
      <c r="K752" s="208"/>
      <c r="L752" s="208"/>
      <c r="M752" s="208"/>
      <c r="N752" s="208"/>
      <c r="O752" s="20"/>
      <c r="P752" s="20"/>
      <c r="Q752" s="208"/>
      <c r="R752" s="208"/>
      <c r="S752" s="20"/>
      <c r="T752" s="20"/>
      <c r="U752" s="20"/>
      <c r="V752" s="212"/>
      <c r="W752" s="20"/>
      <c r="X752" s="20"/>
      <c r="Y752" s="20"/>
      <c r="Z752" s="20"/>
    </row>
    <row r="753" ht="22.5" customHeight="1">
      <c r="A753" s="20"/>
      <c r="B753" s="208"/>
      <c r="C753" s="208"/>
      <c r="D753" s="208"/>
      <c r="E753" s="208"/>
      <c r="F753" s="208"/>
      <c r="G753" s="208"/>
      <c r="H753" s="208"/>
      <c r="I753" s="208"/>
      <c r="J753" s="208"/>
      <c r="K753" s="208"/>
      <c r="L753" s="208"/>
      <c r="M753" s="208"/>
      <c r="N753" s="208"/>
      <c r="O753" s="20"/>
      <c r="P753" s="20"/>
      <c r="Q753" s="208"/>
      <c r="R753" s="208"/>
      <c r="S753" s="20"/>
      <c r="T753" s="20"/>
      <c r="U753" s="20"/>
      <c r="V753" s="212"/>
      <c r="W753" s="20"/>
      <c r="X753" s="20"/>
      <c r="Y753" s="20"/>
      <c r="Z753" s="20"/>
    </row>
    <row r="754" ht="22.5" customHeight="1">
      <c r="A754" s="20"/>
      <c r="B754" s="208"/>
      <c r="C754" s="208"/>
      <c r="D754" s="208"/>
      <c r="E754" s="208"/>
      <c r="F754" s="208"/>
      <c r="G754" s="208"/>
      <c r="H754" s="208"/>
      <c r="I754" s="208"/>
      <c r="J754" s="208"/>
      <c r="K754" s="208"/>
      <c r="L754" s="208"/>
      <c r="M754" s="208"/>
      <c r="N754" s="208"/>
      <c r="O754" s="20"/>
      <c r="P754" s="20"/>
      <c r="Q754" s="208"/>
      <c r="R754" s="208"/>
      <c r="S754" s="20"/>
      <c r="T754" s="20"/>
      <c r="U754" s="20"/>
      <c r="V754" s="212"/>
      <c r="W754" s="20"/>
      <c r="X754" s="20"/>
      <c r="Y754" s="20"/>
      <c r="Z754" s="20"/>
    </row>
    <row r="755" ht="22.5" customHeight="1">
      <c r="A755" s="20"/>
      <c r="B755" s="208"/>
      <c r="C755" s="208"/>
      <c r="D755" s="208"/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"/>
      <c r="P755" s="20"/>
      <c r="Q755" s="208"/>
      <c r="R755" s="208"/>
      <c r="S755" s="20"/>
      <c r="T755" s="20"/>
      <c r="U755" s="20"/>
      <c r="V755" s="212"/>
      <c r="W755" s="20"/>
      <c r="X755" s="20"/>
      <c r="Y755" s="20"/>
      <c r="Z755" s="20"/>
    </row>
    <row r="756" ht="22.5" customHeight="1">
      <c r="A756" s="20"/>
      <c r="B756" s="208"/>
      <c r="C756" s="208"/>
      <c r="D756" s="208"/>
      <c r="E756" s="208"/>
      <c r="F756" s="208"/>
      <c r="G756" s="208"/>
      <c r="H756" s="208"/>
      <c r="I756" s="208"/>
      <c r="J756" s="208"/>
      <c r="K756" s="208"/>
      <c r="L756" s="208"/>
      <c r="M756" s="208"/>
      <c r="N756" s="208"/>
      <c r="O756" s="20"/>
      <c r="P756" s="20"/>
      <c r="Q756" s="208"/>
      <c r="R756" s="208"/>
      <c r="S756" s="20"/>
      <c r="T756" s="20"/>
      <c r="U756" s="20"/>
      <c r="V756" s="212"/>
      <c r="W756" s="20"/>
      <c r="X756" s="20"/>
      <c r="Y756" s="20"/>
      <c r="Z756" s="20"/>
    </row>
    <row r="757" ht="22.5" customHeight="1">
      <c r="A757" s="20"/>
      <c r="B757" s="208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08"/>
      <c r="O757" s="20"/>
      <c r="P757" s="20"/>
      <c r="Q757" s="208"/>
      <c r="R757" s="208"/>
      <c r="S757" s="20"/>
      <c r="T757" s="20"/>
      <c r="U757" s="20"/>
      <c r="V757" s="212"/>
      <c r="W757" s="20"/>
      <c r="X757" s="20"/>
      <c r="Y757" s="20"/>
      <c r="Z757" s="20"/>
    </row>
    <row r="758" ht="22.5" customHeight="1">
      <c r="A758" s="20"/>
      <c r="B758" s="208"/>
      <c r="C758" s="208"/>
      <c r="D758" s="208"/>
      <c r="E758" s="208"/>
      <c r="F758" s="208"/>
      <c r="G758" s="208"/>
      <c r="H758" s="208"/>
      <c r="I758" s="208"/>
      <c r="J758" s="208"/>
      <c r="K758" s="208"/>
      <c r="L758" s="208"/>
      <c r="M758" s="208"/>
      <c r="N758" s="208"/>
      <c r="O758" s="20"/>
      <c r="P758" s="20"/>
      <c r="Q758" s="208"/>
      <c r="R758" s="208"/>
      <c r="S758" s="20"/>
      <c r="T758" s="20"/>
      <c r="U758" s="20"/>
      <c r="V758" s="212"/>
      <c r="W758" s="20"/>
      <c r="X758" s="20"/>
      <c r="Y758" s="20"/>
      <c r="Z758" s="20"/>
    </row>
    <row r="759" ht="22.5" customHeight="1">
      <c r="A759" s="20"/>
      <c r="B759" s="208"/>
      <c r="C759" s="208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"/>
      <c r="P759" s="20"/>
      <c r="Q759" s="208"/>
      <c r="R759" s="208"/>
      <c r="S759" s="20"/>
      <c r="T759" s="20"/>
      <c r="U759" s="20"/>
      <c r="V759" s="212"/>
      <c r="W759" s="20"/>
      <c r="X759" s="20"/>
      <c r="Y759" s="20"/>
      <c r="Z759" s="20"/>
    </row>
    <row r="760" ht="22.5" customHeight="1">
      <c r="A760" s="20"/>
      <c r="B760" s="208"/>
      <c r="C760" s="208"/>
      <c r="D760" s="208"/>
      <c r="E760" s="208"/>
      <c r="F760" s="208"/>
      <c r="G760" s="208"/>
      <c r="H760" s="208"/>
      <c r="I760" s="208"/>
      <c r="J760" s="208"/>
      <c r="K760" s="208"/>
      <c r="L760" s="208"/>
      <c r="M760" s="208"/>
      <c r="N760" s="208"/>
      <c r="O760" s="20"/>
      <c r="P760" s="20"/>
      <c r="Q760" s="208"/>
      <c r="R760" s="208"/>
      <c r="S760" s="20"/>
      <c r="T760" s="20"/>
      <c r="U760" s="20"/>
      <c r="V760" s="212"/>
      <c r="W760" s="20"/>
      <c r="X760" s="20"/>
      <c r="Y760" s="20"/>
      <c r="Z760" s="20"/>
    </row>
    <row r="761" ht="22.5" customHeight="1">
      <c r="A761" s="20"/>
      <c r="B761" s="208"/>
      <c r="C761" s="208"/>
      <c r="D761" s="208"/>
      <c r="E761" s="208"/>
      <c r="F761" s="208"/>
      <c r="G761" s="208"/>
      <c r="H761" s="208"/>
      <c r="I761" s="208"/>
      <c r="J761" s="208"/>
      <c r="K761" s="208"/>
      <c r="L761" s="208"/>
      <c r="M761" s="208"/>
      <c r="N761" s="208"/>
      <c r="O761" s="20"/>
      <c r="P761" s="20"/>
      <c r="Q761" s="208"/>
      <c r="R761" s="208"/>
      <c r="S761" s="20"/>
      <c r="T761" s="20"/>
      <c r="U761" s="20"/>
      <c r="V761" s="212"/>
      <c r="W761" s="20"/>
      <c r="X761" s="20"/>
      <c r="Y761" s="20"/>
      <c r="Z761" s="20"/>
    </row>
    <row r="762" ht="22.5" customHeight="1">
      <c r="A762" s="20"/>
      <c r="B762" s="208"/>
      <c r="C762" s="208"/>
      <c r="D762" s="208"/>
      <c r="E762" s="208"/>
      <c r="F762" s="208"/>
      <c r="G762" s="208"/>
      <c r="H762" s="208"/>
      <c r="I762" s="208"/>
      <c r="J762" s="208"/>
      <c r="K762" s="208"/>
      <c r="L762" s="208"/>
      <c r="M762" s="208"/>
      <c r="N762" s="208"/>
      <c r="O762" s="20"/>
      <c r="P762" s="20"/>
      <c r="Q762" s="208"/>
      <c r="R762" s="208"/>
      <c r="S762" s="20"/>
      <c r="T762" s="20"/>
      <c r="U762" s="20"/>
      <c r="V762" s="212"/>
      <c r="W762" s="20"/>
      <c r="X762" s="20"/>
      <c r="Y762" s="20"/>
      <c r="Z762" s="20"/>
    </row>
    <row r="763" ht="22.5" customHeight="1">
      <c r="A763" s="20"/>
      <c r="B763" s="208"/>
      <c r="C763" s="208"/>
      <c r="D763" s="208"/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"/>
      <c r="P763" s="20"/>
      <c r="Q763" s="208"/>
      <c r="R763" s="208"/>
      <c r="S763" s="20"/>
      <c r="T763" s="20"/>
      <c r="U763" s="20"/>
      <c r="V763" s="212"/>
      <c r="W763" s="20"/>
      <c r="X763" s="20"/>
      <c r="Y763" s="20"/>
      <c r="Z763" s="20"/>
    </row>
    <row r="764" ht="22.5" customHeight="1">
      <c r="A764" s="20"/>
      <c r="B764" s="208"/>
      <c r="C764" s="208"/>
      <c r="D764" s="208"/>
      <c r="E764" s="208"/>
      <c r="F764" s="208"/>
      <c r="G764" s="208"/>
      <c r="H764" s="208"/>
      <c r="I764" s="208"/>
      <c r="J764" s="208"/>
      <c r="K764" s="208"/>
      <c r="L764" s="208"/>
      <c r="M764" s="208"/>
      <c r="N764" s="208"/>
      <c r="O764" s="20"/>
      <c r="P764" s="20"/>
      <c r="Q764" s="208"/>
      <c r="R764" s="208"/>
      <c r="S764" s="20"/>
      <c r="T764" s="20"/>
      <c r="U764" s="20"/>
      <c r="V764" s="212"/>
      <c r="W764" s="20"/>
      <c r="X764" s="20"/>
      <c r="Y764" s="20"/>
      <c r="Z764" s="20"/>
    </row>
    <row r="765" ht="22.5" customHeight="1">
      <c r="A765" s="20"/>
      <c r="B765" s="208"/>
      <c r="C765" s="208"/>
      <c r="D765" s="208"/>
      <c r="E765" s="208"/>
      <c r="F765" s="208"/>
      <c r="G765" s="208"/>
      <c r="H765" s="208"/>
      <c r="I765" s="208"/>
      <c r="J765" s="208"/>
      <c r="K765" s="208"/>
      <c r="L765" s="208"/>
      <c r="M765" s="208"/>
      <c r="N765" s="208"/>
      <c r="O765" s="20"/>
      <c r="P765" s="20"/>
      <c r="Q765" s="208"/>
      <c r="R765" s="208"/>
      <c r="S765" s="20"/>
      <c r="T765" s="20"/>
      <c r="U765" s="20"/>
      <c r="V765" s="212"/>
      <c r="W765" s="20"/>
      <c r="X765" s="20"/>
      <c r="Y765" s="20"/>
      <c r="Z765" s="20"/>
    </row>
    <row r="766" ht="22.5" customHeight="1">
      <c r="A766" s="20"/>
      <c r="B766" s="208"/>
      <c r="C766" s="208"/>
      <c r="D766" s="208"/>
      <c r="E766" s="208"/>
      <c r="F766" s="208"/>
      <c r="G766" s="208"/>
      <c r="H766" s="208"/>
      <c r="I766" s="208"/>
      <c r="J766" s="208"/>
      <c r="K766" s="208"/>
      <c r="L766" s="208"/>
      <c r="M766" s="208"/>
      <c r="N766" s="208"/>
      <c r="O766" s="20"/>
      <c r="P766" s="20"/>
      <c r="Q766" s="208"/>
      <c r="R766" s="208"/>
      <c r="S766" s="20"/>
      <c r="T766" s="20"/>
      <c r="U766" s="20"/>
      <c r="V766" s="212"/>
      <c r="W766" s="20"/>
      <c r="X766" s="20"/>
      <c r="Y766" s="20"/>
      <c r="Z766" s="20"/>
    </row>
    <row r="767" ht="22.5" customHeight="1">
      <c r="A767" s="20"/>
      <c r="B767" s="208"/>
      <c r="C767" s="208"/>
      <c r="D767" s="208"/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"/>
      <c r="P767" s="20"/>
      <c r="Q767" s="208"/>
      <c r="R767" s="208"/>
      <c r="S767" s="20"/>
      <c r="T767" s="20"/>
      <c r="U767" s="20"/>
      <c r="V767" s="212"/>
      <c r="W767" s="20"/>
      <c r="X767" s="20"/>
      <c r="Y767" s="20"/>
      <c r="Z767" s="20"/>
    </row>
    <row r="768" ht="22.5" customHeight="1">
      <c r="A768" s="20"/>
      <c r="B768" s="208"/>
      <c r="C768" s="208"/>
      <c r="D768" s="208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"/>
      <c r="P768" s="20"/>
      <c r="Q768" s="208"/>
      <c r="R768" s="208"/>
      <c r="S768" s="20"/>
      <c r="T768" s="20"/>
      <c r="U768" s="20"/>
      <c r="V768" s="212"/>
      <c r="W768" s="20"/>
      <c r="X768" s="20"/>
      <c r="Y768" s="20"/>
      <c r="Z768" s="20"/>
    </row>
    <row r="769" ht="22.5" customHeight="1">
      <c r="A769" s="20"/>
      <c r="B769" s="208"/>
      <c r="C769" s="208"/>
      <c r="D769" s="208"/>
      <c r="E769" s="208"/>
      <c r="F769" s="208"/>
      <c r="G769" s="208"/>
      <c r="H769" s="208"/>
      <c r="I769" s="208"/>
      <c r="J769" s="208"/>
      <c r="K769" s="208"/>
      <c r="L769" s="208"/>
      <c r="M769" s="208"/>
      <c r="N769" s="208"/>
      <c r="O769" s="20"/>
      <c r="P769" s="20"/>
      <c r="Q769" s="208"/>
      <c r="R769" s="208"/>
      <c r="S769" s="20"/>
      <c r="T769" s="20"/>
      <c r="U769" s="20"/>
      <c r="V769" s="212"/>
      <c r="W769" s="20"/>
      <c r="X769" s="20"/>
      <c r="Y769" s="20"/>
      <c r="Z769" s="20"/>
    </row>
    <row r="770" ht="22.5" customHeight="1">
      <c r="A770" s="20"/>
      <c r="B770" s="208"/>
      <c r="C770" s="208"/>
      <c r="D770" s="208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"/>
      <c r="P770" s="20"/>
      <c r="Q770" s="208"/>
      <c r="R770" s="208"/>
      <c r="S770" s="20"/>
      <c r="T770" s="20"/>
      <c r="U770" s="20"/>
      <c r="V770" s="212"/>
      <c r="W770" s="20"/>
      <c r="X770" s="20"/>
      <c r="Y770" s="20"/>
      <c r="Z770" s="20"/>
    </row>
    <row r="771" ht="22.5" customHeight="1">
      <c r="A771" s="20"/>
      <c r="B771" s="208"/>
      <c r="C771" s="208"/>
      <c r="D771" s="208"/>
      <c r="E771" s="208"/>
      <c r="F771" s="208"/>
      <c r="G771" s="208"/>
      <c r="H771" s="208"/>
      <c r="I771" s="208"/>
      <c r="J771" s="208"/>
      <c r="K771" s="208"/>
      <c r="L771" s="208"/>
      <c r="M771" s="208"/>
      <c r="N771" s="208"/>
      <c r="O771" s="20"/>
      <c r="P771" s="20"/>
      <c r="Q771" s="208"/>
      <c r="R771" s="208"/>
      <c r="S771" s="20"/>
      <c r="T771" s="20"/>
      <c r="U771" s="20"/>
      <c r="V771" s="212"/>
      <c r="W771" s="20"/>
      <c r="X771" s="20"/>
      <c r="Y771" s="20"/>
      <c r="Z771" s="20"/>
    </row>
    <row r="772" ht="22.5" customHeight="1">
      <c r="A772" s="20"/>
      <c r="B772" s="208"/>
      <c r="C772" s="208"/>
      <c r="D772" s="208"/>
      <c r="E772" s="208"/>
      <c r="F772" s="208"/>
      <c r="G772" s="208"/>
      <c r="H772" s="208"/>
      <c r="I772" s="208"/>
      <c r="J772" s="208"/>
      <c r="K772" s="208"/>
      <c r="L772" s="208"/>
      <c r="M772" s="208"/>
      <c r="N772" s="208"/>
      <c r="O772" s="20"/>
      <c r="P772" s="20"/>
      <c r="Q772" s="208"/>
      <c r="R772" s="208"/>
      <c r="S772" s="20"/>
      <c r="T772" s="20"/>
      <c r="U772" s="20"/>
      <c r="V772" s="212"/>
      <c r="W772" s="20"/>
      <c r="X772" s="20"/>
      <c r="Y772" s="20"/>
      <c r="Z772" s="20"/>
    </row>
    <row r="773" ht="22.5" customHeight="1">
      <c r="A773" s="20"/>
      <c r="B773" s="208"/>
      <c r="C773" s="208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"/>
      <c r="P773" s="20"/>
      <c r="Q773" s="208"/>
      <c r="R773" s="208"/>
      <c r="S773" s="20"/>
      <c r="T773" s="20"/>
      <c r="U773" s="20"/>
      <c r="V773" s="212"/>
      <c r="W773" s="20"/>
      <c r="X773" s="20"/>
      <c r="Y773" s="20"/>
      <c r="Z773" s="20"/>
    </row>
    <row r="774" ht="22.5" customHeight="1">
      <c r="A774" s="20"/>
      <c r="B774" s="208"/>
      <c r="C774" s="208"/>
      <c r="D774" s="208"/>
      <c r="E774" s="208"/>
      <c r="F774" s="208"/>
      <c r="G774" s="208"/>
      <c r="H774" s="208"/>
      <c r="I774" s="208"/>
      <c r="J774" s="208"/>
      <c r="K774" s="208"/>
      <c r="L774" s="208"/>
      <c r="M774" s="208"/>
      <c r="N774" s="208"/>
      <c r="O774" s="20"/>
      <c r="P774" s="20"/>
      <c r="Q774" s="208"/>
      <c r="R774" s="208"/>
      <c r="S774" s="20"/>
      <c r="T774" s="20"/>
      <c r="U774" s="20"/>
      <c r="V774" s="212"/>
      <c r="W774" s="20"/>
      <c r="X774" s="20"/>
      <c r="Y774" s="20"/>
      <c r="Z774" s="20"/>
    </row>
    <row r="775" ht="22.5" customHeight="1">
      <c r="A775" s="20"/>
      <c r="B775" s="208"/>
      <c r="C775" s="208"/>
      <c r="D775" s="208"/>
      <c r="E775" s="208"/>
      <c r="F775" s="208"/>
      <c r="G775" s="208"/>
      <c r="H775" s="208"/>
      <c r="I775" s="208"/>
      <c r="J775" s="208"/>
      <c r="K775" s="208"/>
      <c r="L775" s="208"/>
      <c r="M775" s="208"/>
      <c r="N775" s="208"/>
      <c r="O775" s="20"/>
      <c r="P775" s="20"/>
      <c r="Q775" s="208"/>
      <c r="R775" s="208"/>
      <c r="S775" s="20"/>
      <c r="T775" s="20"/>
      <c r="U775" s="20"/>
      <c r="V775" s="212"/>
      <c r="W775" s="20"/>
      <c r="X775" s="20"/>
      <c r="Y775" s="20"/>
      <c r="Z775" s="20"/>
    </row>
    <row r="776" ht="22.5" customHeight="1">
      <c r="A776" s="20"/>
      <c r="B776" s="208"/>
      <c r="C776" s="208"/>
      <c r="D776" s="208"/>
      <c r="E776" s="208"/>
      <c r="F776" s="208"/>
      <c r="G776" s="208"/>
      <c r="H776" s="208"/>
      <c r="I776" s="208"/>
      <c r="J776" s="208"/>
      <c r="K776" s="208"/>
      <c r="L776" s="208"/>
      <c r="M776" s="208"/>
      <c r="N776" s="208"/>
      <c r="O776" s="20"/>
      <c r="P776" s="20"/>
      <c r="Q776" s="208"/>
      <c r="R776" s="208"/>
      <c r="S776" s="20"/>
      <c r="T776" s="20"/>
      <c r="U776" s="20"/>
      <c r="V776" s="212"/>
      <c r="W776" s="20"/>
      <c r="X776" s="20"/>
      <c r="Y776" s="20"/>
      <c r="Z776" s="20"/>
    </row>
    <row r="777" ht="22.5" customHeight="1">
      <c r="A777" s="20"/>
      <c r="B777" s="208"/>
      <c r="C777" s="208"/>
      <c r="D777" s="208"/>
      <c r="E777" s="208"/>
      <c r="F777" s="208"/>
      <c r="G777" s="208"/>
      <c r="H777" s="208"/>
      <c r="I777" s="208"/>
      <c r="J777" s="208"/>
      <c r="K777" s="208"/>
      <c r="L777" s="208"/>
      <c r="M777" s="208"/>
      <c r="N777" s="208"/>
      <c r="O777" s="20"/>
      <c r="P777" s="20"/>
      <c r="Q777" s="208"/>
      <c r="R777" s="208"/>
      <c r="S777" s="20"/>
      <c r="T777" s="20"/>
      <c r="U777" s="20"/>
      <c r="V777" s="212"/>
      <c r="W777" s="20"/>
      <c r="X777" s="20"/>
      <c r="Y777" s="20"/>
      <c r="Z777" s="20"/>
    </row>
    <row r="778" ht="22.5" customHeight="1">
      <c r="A778" s="20"/>
      <c r="B778" s="208"/>
      <c r="C778" s="208"/>
      <c r="D778" s="208"/>
      <c r="E778" s="208"/>
      <c r="F778" s="208"/>
      <c r="G778" s="208"/>
      <c r="H778" s="208"/>
      <c r="I778" s="208"/>
      <c r="J778" s="208"/>
      <c r="K778" s="208"/>
      <c r="L778" s="208"/>
      <c r="M778" s="208"/>
      <c r="N778" s="208"/>
      <c r="O778" s="20"/>
      <c r="P778" s="20"/>
      <c r="Q778" s="208"/>
      <c r="R778" s="208"/>
      <c r="S778" s="20"/>
      <c r="T778" s="20"/>
      <c r="U778" s="20"/>
      <c r="V778" s="212"/>
      <c r="W778" s="20"/>
      <c r="X778" s="20"/>
      <c r="Y778" s="20"/>
      <c r="Z778" s="20"/>
    </row>
    <row r="779" ht="22.5" customHeight="1">
      <c r="A779" s="20"/>
      <c r="B779" s="208"/>
      <c r="C779" s="208"/>
      <c r="D779" s="208"/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"/>
      <c r="P779" s="20"/>
      <c r="Q779" s="208"/>
      <c r="R779" s="208"/>
      <c r="S779" s="20"/>
      <c r="T779" s="20"/>
      <c r="U779" s="20"/>
      <c r="V779" s="212"/>
      <c r="W779" s="20"/>
      <c r="X779" s="20"/>
      <c r="Y779" s="20"/>
      <c r="Z779" s="20"/>
    </row>
    <row r="780" ht="22.5" customHeight="1">
      <c r="A780" s="20"/>
      <c r="B780" s="208"/>
      <c r="C780" s="208"/>
      <c r="D780" s="208"/>
      <c r="E780" s="208"/>
      <c r="F780" s="208"/>
      <c r="G780" s="208"/>
      <c r="H780" s="208"/>
      <c r="I780" s="208"/>
      <c r="J780" s="208"/>
      <c r="K780" s="208"/>
      <c r="L780" s="208"/>
      <c r="M780" s="208"/>
      <c r="N780" s="208"/>
      <c r="O780" s="20"/>
      <c r="P780" s="20"/>
      <c r="Q780" s="208"/>
      <c r="R780" s="208"/>
      <c r="S780" s="20"/>
      <c r="T780" s="20"/>
      <c r="U780" s="20"/>
      <c r="V780" s="212"/>
      <c r="W780" s="20"/>
      <c r="X780" s="20"/>
      <c r="Y780" s="20"/>
      <c r="Z780" s="20"/>
    </row>
    <row r="781" ht="22.5" customHeight="1">
      <c r="A781" s="20"/>
      <c r="B781" s="208"/>
      <c r="C781" s="208"/>
      <c r="D781" s="208"/>
      <c r="E781" s="208"/>
      <c r="F781" s="208"/>
      <c r="G781" s="208"/>
      <c r="H781" s="208"/>
      <c r="I781" s="208"/>
      <c r="J781" s="208"/>
      <c r="K781" s="208"/>
      <c r="L781" s="208"/>
      <c r="M781" s="208"/>
      <c r="N781" s="208"/>
      <c r="O781" s="20"/>
      <c r="P781" s="20"/>
      <c r="Q781" s="208"/>
      <c r="R781" s="208"/>
      <c r="S781" s="20"/>
      <c r="T781" s="20"/>
      <c r="U781" s="20"/>
      <c r="V781" s="212"/>
      <c r="W781" s="20"/>
      <c r="X781" s="20"/>
      <c r="Y781" s="20"/>
      <c r="Z781" s="20"/>
    </row>
    <row r="782" ht="22.5" customHeight="1">
      <c r="A782" s="20"/>
      <c r="B782" s="208"/>
      <c r="C782" s="208"/>
      <c r="D782" s="208"/>
      <c r="E782" s="208"/>
      <c r="F782" s="208"/>
      <c r="G782" s="208"/>
      <c r="H782" s="208"/>
      <c r="I782" s="208"/>
      <c r="J782" s="208"/>
      <c r="K782" s="208"/>
      <c r="L782" s="208"/>
      <c r="M782" s="208"/>
      <c r="N782" s="208"/>
      <c r="O782" s="20"/>
      <c r="P782" s="20"/>
      <c r="Q782" s="208"/>
      <c r="R782" s="208"/>
      <c r="S782" s="20"/>
      <c r="T782" s="20"/>
      <c r="U782" s="20"/>
      <c r="V782" s="212"/>
      <c r="W782" s="20"/>
      <c r="X782" s="20"/>
      <c r="Y782" s="20"/>
      <c r="Z782" s="20"/>
    </row>
    <row r="783" ht="22.5" customHeight="1">
      <c r="A783" s="20"/>
      <c r="B783" s="208"/>
      <c r="C783" s="208"/>
      <c r="D783" s="208"/>
      <c r="E783" s="208"/>
      <c r="F783" s="208"/>
      <c r="G783" s="208"/>
      <c r="H783" s="208"/>
      <c r="I783" s="208"/>
      <c r="J783" s="208"/>
      <c r="K783" s="208"/>
      <c r="L783" s="208"/>
      <c r="M783" s="208"/>
      <c r="N783" s="208"/>
      <c r="O783" s="20"/>
      <c r="P783" s="20"/>
      <c r="Q783" s="208"/>
      <c r="R783" s="208"/>
      <c r="S783" s="20"/>
      <c r="T783" s="20"/>
      <c r="U783" s="20"/>
      <c r="V783" s="212"/>
      <c r="W783" s="20"/>
      <c r="X783" s="20"/>
      <c r="Y783" s="20"/>
      <c r="Z783" s="20"/>
    </row>
    <row r="784" ht="22.5" customHeight="1">
      <c r="A784" s="20"/>
      <c r="B784" s="208"/>
      <c r="C784" s="208"/>
      <c r="D784" s="208"/>
      <c r="E784" s="208"/>
      <c r="F784" s="208"/>
      <c r="G784" s="208"/>
      <c r="H784" s="208"/>
      <c r="I784" s="208"/>
      <c r="J784" s="208"/>
      <c r="K784" s="208"/>
      <c r="L784" s="208"/>
      <c r="M784" s="208"/>
      <c r="N784" s="208"/>
      <c r="O784" s="20"/>
      <c r="P784" s="20"/>
      <c r="Q784" s="208"/>
      <c r="R784" s="208"/>
      <c r="S784" s="20"/>
      <c r="T784" s="20"/>
      <c r="U784" s="20"/>
      <c r="V784" s="212"/>
      <c r="W784" s="20"/>
      <c r="X784" s="20"/>
      <c r="Y784" s="20"/>
      <c r="Z784" s="20"/>
    </row>
    <row r="785" ht="22.5" customHeight="1">
      <c r="A785" s="20"/>
      <c r="B785" s="208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"/>
      <c r="P785" s="20"/>
      <c r="Q785" s="208"/>
      <c r="R785" s="208"/>
      <c r="S785" s="20"/>
      <c r="T785" s="20"/>
      <c r="U785" s="20"/>
      <c r="V785" s="212"/>
      <c r="W785" s="20"/>
      <c r="X785" s="20"/>
      <c r="Y785" s="20"/>
      <c r="Z785" s="20"/>
    </row>
    <row r="786" ht="22.5" customHeight="1">
      <c r="A786" s="20"/>
      <c r="B786" s="208"/>
      <c r="C786" s="208"/>
      <c r="D786" s="208"/>
      <c r="E786" s="208"/>
      <c r="F786" s="208"/>
      <c r="G786" s="208"/>
      <c r="H786" s="208"/>
      <c r="I786" s="208"/>
      <c r="J786" s="208"/>
      <c r="K786" s="208"/>
      <c r="L786" s="208"/>
      <c r="M786" s="208"/>
      <c r="N786" s="208"/>
      <c r="O786" s="20"/>
      <c r="P786" s="20"/>
      <c r="Q786" s="208"/>
      <c r="R786" s="208"/>
      <c r="S786" s="20"/>
      <c r="T786" s="20"/>
      <c r="U786" s="20"/>
      <c r="V786" s="212"/>
      <c r="W786" s="20"/>
      <c r="X786" s="20"/>
      <c r="Y786" s="20"/>
      <c r="Z786" s="20"/>
    </row>
    <row r="787" ht="22.5" customHeight="1">
      <c r="A787" s="20"/>
      <c r="B787" s="208"/>
      <c r="C787" s="208"/>
      <c r="D787" s="208"/>
      <c r="E787" s="208"/>
      <c r="F787" s="208"/>
      <c r="G787" s="208"/>
      <c r="H787" s="208"/>
      <c r="I787" s="208"/>
      <c r="J787" s="208"/>
      <c r="K787" s="208"/>
      <c r="L787" s="208"/>
      <c r="M787" s="208"/>
      <c r="N787" s="208"/>
      <c r="O787" s="20"/>
      <c r="P787" s="20"/>
      <c r="Q787" s="208"/>
      <c r="R787" s="208"/>
      <c r="S787" s="20"/>
      <c r="T787" s="20"/>
      <c r="U787" s="20"/>
      <c r="V787" s="212"/>
      <c r="W787" s="20"/>
      <c r="X787" s="20"/>
      <c r="Y787" s="20"/>
      <c r="Z787" s="20"/>
    </row>
    <row r="788" ht="22.5" customHeight="1">
      <c r="A788" s="20"/>
      <c r="B788" s="208"/>
      <c r="C788" s="208"/>
      <c r="D788" s="208"/>
      <c r="E788" s="208"/>
      <c r="F788" s="208"/>
      <c r="G788" s="208"/>
      <c r="H788" s="208"/>
      <c r="I788" s="208"/>
      <c r="J788" s="208"/>
      <c r="K788" s="208"/>
      <c r="L788" s="208"/>
      <c r="M788" s="208"/>
      <c r="N788" s="208"/>
      <c r="O788" s="20"/>
      <c r="P788" s="20"/>
      <c r="Q788" s="208"/>
      <c r="R788" s="208"/>
      <c r="S788" s="20"/>
      <c r="T788" s="20"/>
      <c r="U788" s="20"/>
      <c r="V788" s="212"/>
      <c r="W788" s="20"/>
      <c r="X788" s="20"/>
      <c r="Y788" s="20"/>
      <c r="Z788" s="20"/>
    </row>
    <row r="789" ht="22.5" customHeight="1">
      <c r="A789" s="20"/>
      <c r="B789" s="208"/>
      <c r="C789" s="208"/>
      <c r="D789" s="208"/>
      <c r="E789" s="208"/>
      <c r="F789" s="208"/>
      <c r="G789" s="208"/>
      <c r="H789" s="208"/>
      <c r="I789" s="208"/>
      <c r="J789" s="208"/>
      <c r="K789" s="208"/>
      <c r="L789" s="208"/>
      <c r="M789" s="208"/>
      <c r="N789" s="208"/>
      <c r="O789" s="20"/>
      <c r="P789" s="20"/>
      <c r="Q789" s="208"/>
      <c r="R789" s="208"/>
      <c r="S789" s="20"/>
      <c r="T789" s="20"/>
      <c r="U789" s="20"/>
      <c r="V789" s="212"/>
      <c r="W789" s="20"/>
      <c r="X789" s="20"/>
      <c r="Y789" s="20"/>
      <c r="Z789" s="20"/>
    </row>
    <row r="790" ht="22.5" customHeight="1">
      <c r="A790" s="20"/>
      <c r="B790" s="208"/>
      <c r="C790" s="208"/>
      <c r="D790" s="208"/>
      <c r="E790" s="208"/>
      <c r="F790" s="208"/>
      <c r="G790" s="208"/>
      <c r="H790" s="208"/>
      <c r="I790" s="208"/>
      <c r="J790" s="208"/>
      <c r="K790" s="208"/>
      <c r="L790" s="208"/>
      <c r="M790" s="208"/>
      <c r="N790" s="208"/>
      <c r="O790" s="20"/>
      <c r="P790" s="20"/>
      <c r="Q790" s="208"/>
      <c r="R790" s="208"/>
      <c r="S790" s="20"/>
      <c r="T790" s="20"/>
      <c r="U790" s="20"/>
      <c r="V790" s="212"/>
      <c r="W790" s="20"/>
      <c r="X790" s="20"/>
      <c r="Y790" s="20"/>
      <c r="Z790" s="20"/>
    </row>
    <row r="791" ht="22.5" customHeight="1">
      <c r="A791" s="20"/>
      <c r="B791" s="208"/>
      <c r="C791" s="208"/>
      <c r="D791" s="208"/>
      <c r="E791" s="208"/>
      <c r="F791" s="208"/>
      <c r="G791" s="208"/>
      <c r="H791" s="208"/>
      <c r="I791" s="208"/>
      <c r="J791" s="208"/>
      <c r="K791" s="208"/>
      <c r="L791" s="208"/>
      <c r="M791" s="208"/>
      <c r="N791" s="208"/>
      <c r="O791" s="20"/>
      <c r="P791" s="20"/>
      <c r="Q791" s="208"/>
      <c r="R791" s="208"/>
      <c r="S791" s="20"/>
      <c r="T791" s="20"/>
      <c r="U791" s="20"/>
      <c r="V791" s="212"/>
      <c r="W791" s="20"/>
      <c r="X791" s="20"/>
      <c r="Y791" s="20"/>
      <c r="Z791" s="20"/>
    </row>
    <row r="792" ht="22.5" customHeight="1">
      <c r="A792" s="20"/>
      <c r="B792" s="208"/>
      <c r="C792" s="208"/>
      <c r="D792" s="208"/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"/>
      <c r="P792" s="20"/>
      <c r="Q792" s="208"/>
      <c r="R792" s="208"/>
      <c r="S792" s="20"/>
      <c r="T792" s="20"/>
      <c r="U792" s="20"/>
      <c r="V792" s="212"/>
      <c r="W792" s="20"/>
      <c r="X792" s="20"/>
      <c r="Y792" s="20"/>
      <c r="Z792" s="20"/>
    </row>
    <row r="793" ht="22.5" customHeight="1">
      <c r="A793" s="20"/>
      <c r="B793" s="208"/>
      <c r="C793" s="208"/>
      <c r="D793" s="208"/>
      <c r="E793" s="208"/>
      <c r="F793" s="208"/>
      <c r="G793" s="208"/>
      <c r="H793" s="208"/>
      <c r="I793" s="208"/>
      <c r="J793" s="208"/>
      <c r="K793" s="208"/>
      <c r="L793" s="208"/>
      <c r="M793" s="208"/>
      <c r="N793" s="208"/>
      <c r="O793" s="20"/>
      <c r="P793" s="20"/>
      <c r="Q793" s="208"/>
      <c r="R793" s="208"/>
      <c r="S793" s="20"/>
      <c r="T793" s="20"/>
      <c r="U793" s="20"/>
      <c r="V793" s="212"/>
      <c r="W793" s="20"/>
      <c r="X793" s="20"/>
      <c r="Y793" s="20"/>
      <c r="Z793" s="20"/>
    </row>
    <row r="794" ht="22.5" customHeight="1">
      <c r="A794" s="20"/>
      <c r="B794" s="208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"/>
      <c r="P794" s="20"/>
      <c r="Q794" s="208"/>
      <c r="R794" s="208"/>
      <c r="S794" s="20"/>
      <c r="T794" s="20"/>
      <c r="U794" s="20"/>
      <c r="V794" s="212"/>
      <c r="W794" s="20"/>
      <c r="X794" s="20"/>
      <c r="Y794" s="20"/>
      <c r="Z794" s="20"/>
    </row>
    <row r="795" ht="22.5" customHeight="1">
      <c r="A795" s="20"/>
      <c r="B795" s="208"/>
      <c r="C795" s="208"/>
      <c r="D795" s="208"/>
      <c r="E795" s="208"/>
      <c r="F795" s="208"/>
      <c r="G795" s="208"/>
      <c r="H795" s="208"/>
      <c r="I795" s="208"/>
      <c r="J795" s="208"/>
      <c r="K795" s="208"/>
      <c r="L795" s="208"/>
      <c r="M795" s="208"/>
      <c r="N795" s="208"/>
      <c r="O795" s="20"/>
      <c r="P795" s="20"/>
      <c r="Q795" s="208"/>
      <c r="R795" s="208"/>
      <c r="S795" s="20"/>
      <c r="T795" s="20"/>
      <c r="U795" s="20"/>
      <c r="V795" s="212"/>
      <c r="W795" s="20"/>
      <c r="X795" s="20"/>
      <c r="Y795" s="20"/>
      <c r="Z795" s="20"/>
    </row>
    <row r="796" ht="22.5" customHeight="1">
      <c r="A796" s="20"/>
      <c r="B796" s="208"/>
      <c r="C796" s="208"/>
      <c r="D796" s="208"/>
      <c r="E796" s="208"/>
      <c r="F796" s="208"/>
      <c r="G796" s="208"/>
      <c r="H796" s="208"/>
      <c r="I796" s="208"/>
      <c r="J796" s="208"/>
      <c r="K796" s="208"/>
      <c r="L796" s="208"/>
      <c r="M796" s="208"/>
      <c r="N796" s="208"/>
      <c r="O796" s="20"/>
      <c r="P796" s="20"/>
      <c r="Q796" s="208"/>
      <c r="R796" s="208"/>
      <c r="S796" s="20"/>
      <c r="T796" s="20"/>
      <c r="U796" s="20"/>
      <c r="V796" s="212"/>
      <c r="W796" s="20"/>
      <c r="X796" s="20"/>
      <c r="Y796" s="20"/>
      <c r="Z796" s="20"/>
    </row>
    <row r="797" ht="22.5" customHeight="1">
      <c r="A797" s="20"/>
      <c r="B797" s="208"/>
      <c r="C797" s="208"/>
      <c r="D797" s="208"/>
      <c r="E797" s="208"/>
      <c r="F797" s="208"/>
      <c r="G797" s="208"/>
      <c r="H797" s="208"/>
      <c r="I797" s="208"/>
      <c r="J797" s="208"/>
      <c r="K797" s="208"/>
      <c r="L797" s="208"/>
      <c r="M797" s="208"/>
      <c r="N797" s="208"/>
      <c r="O797" s="20"/>
      <c r="P797" s="20"/>
      <c r="Q797" s="208"/>
      <c r="R797" s="208"/>
      <c r="S797" s="20"/>
      <c r="T797" s="20"/>
      <c r="U797" s="20"/>
      <c r="V797" s="212"/>
      <c r="W797" s="20"/>
      <c r="X797" s="20"/>
      <c r="Y797" s="20"/>
      <c r="Z797" s="20"/>
    </row>
    <row r="798" ht="22.5" customHeight="1">
      <c r="A798" s="20"/>
      <c r="B798" s="208"/>
      <c r="C798" s="208"/>
      <c r="D798" s="208"/>
      <c r="E798" s="208"/>
      <c r="F798" s="208"/>
      <c r="G798" s="208"/>
      <c r="H798" s="208"/>
      <c r="I798" s="208"/>
      <c r="J798" s="208"/>
      <c r="K798" s="208"/>
      <c r="L798" s="208"/>
      <c r="M798" s="208"/>
      <c r="N798" s="208"/>
      <c r="O798" s="20"/>
      <c r="P798" s="20"/>
      <c r="Q798" s="208"/>
      <c r="R798" s="208"/>
      <c r="S798" s="20"/>
      <c r="T798" s="20"/>
      <c r="U798" s="20"/>
      <c r="V798" s="212"/>
      <c r="W798" s="20"/>
      <c r="X798" s="20"/>
      <c r="Y798" s="20"/>
      <c r="Z798" s="20"/>
    </row>
    <row r="799" ht="22.5" customHeight="1">
      <c r="A799" s="20"/>
      <c r="B799" s="208"/>
      <c r="C799" s="208"/>
      <c r="D799" s="208"/>
      <c r="E799" s="208"/>
      <c r="F799" s="208"/>
      <c r="G799" s="208"/>
      <c r="H799" s="208"/>
      <c r="I799" s="208"/>
      <c r="J799" s="208"/>
      <c r="K799" s="208"/>
      <c r="L799" s="208"/>
      <c r="M799" s="208"/>
      <c r="N799" s="208"/>
      <c r="O799" s="20"/>
      <c r="P799" s="20"/>
      <c r="Q799" s="208"/>
      <c r="R799" s="208"/>
      <c r="S799" s="20"/>
      <c r="T799" s="20"/>
      <c r="U799" s="20"/>
      <c r="V799" s="212"/>
      <c r="W799" s="20"/>
      <c r="X799" s="20"/>
      <c r="Y799" s="20"/>
      <c r="Z799" s="20"/>
    </row>
    <row r="800" ht="22.5" customHeight="1">
      <c r="A800" s="20"/>
      <c r="B800" s="208"/>
      <c r="C800" s="208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208"/>
      <c r="O800" s="20"/>
      <c r="P800" s="20"/>
      <c r="Q800" s="208"/>
      <c r="R800" s="208"/>
      <c r="S800" s="20"/>
      <c r="T800" s="20"/>
      <c r="U800" s="20"/>
      <c r="V800" s="212"/>
      <c r="W800" s="20"/>
      <c r="X800" s="20"/>
      <c r="Y800" s="20"/>
      <c r="Z800" s="20"/>
    </row>
    <row r="801" ht="22.5" customHeight="1">
      <c r="A801" s="20"/>
      <c r="B801" s="208"/>
      <c r="C801" s="208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"/>
      <c r="P801" s="20"/>
      <c r="Q801" s="208"/>
      <c r="R801" s="208"/>
      <c r="S801" s="20"/>
      <c r="T801" s="20"/>
      <c r="U801" s="20"/>
      <c r="V801" s="212"/>
      <c r="W801" s="20"/>
      <c r="X801" s="20"/>
      <c r="Y801" s="20"/>
      <c r="Z801" s="20"/>
    </row>
    <row r="802" ht="22.5" customHeight="1">
      <c r="A802" s="20"/>
      <c r="B802" s="208"/>
      <c r="C802" s="208"/>
      <c r="D802" s="208"/>
      <c r="E802" s="208"/>
      <c r="F802" s="208"/>
      <c r="G802" s="208"/>
      <c r="H802" s="208"/>
      <c r="I802" s="208"/>
      <c r="J802" s="208"/>
      <c r="K802" s="208"/>
      <c r="L802" s="208"/>
      <c r="M802" s="208"/>
      <c r="N802" s="208"/>
      <c r="O802" s="20"/>
      <c r="P802" s="20"/>
      <c r="Q802" s="208"/>
      <c r="R802" s="208"/>
      <c r="S802" s="20"/>
      <c r="T802" s="20"/>
      <c r="U802" s="20"/>
      <c r="V802" s="212"/>
      <c r="W802" s="20"/>
      <c r="X802" s="20"/>
      <c r="Y802" s="20"/>
      <c r="Z802" s="20"/>
    </row>
    <row r="803" ht="22.5" customHeight="1">
      <c r="A803" s="20"/>
      <c r="B803" s="208"/>
      <c r="C803" s="208"/>
      <c r="D803" s="208"/>
      <c r="E803" s="208"/>
      <c r="F803" s="208"/>
      <c r="G803" s="208"/>
      <c r="H803" s="208"/>
      <c r="I803" s="208"/>
      <c r="J803" s="208"/>
      <c r="K803" s="208"/>
      <c r="L803" s="208"/>
      <c r="M803" s="208"/>
      <c r="N803" s="208"/>
      <c r="O803" s="20"/>
      <c r="P803" s="20"/>
      <c r="Q803" s="208"/>
      <c r="R803" s="208"/>
      <c r="S803" s="20"/>
      <c r="T803" s="20"/>
      <c r="U803" s="20"/>
      <c r="V803" s="212"/>
      <c r="W803" s="20"/>
      <c r="X803" s="20"/>
      <c r="Y803" s="20"/>
      <c r="Z803" s="20"/>
    </row>
    <row r="804" ht="22.5" customHeight="1">
      <c r="A804" s="20"/>
      <c r="B804" s="208"/>
      <c r="C804" s="208"/>
      <c r="D804" s="208"/>
      <c r="E804" s="208"/>
      <c r="F804" s="208"/>
      <c r="G804" s="208"/>
      <c r="H804" s="208"/>
      <c r="I804" s="208"/>
      <c r="J804" s="208"/>
      <c r="K804" s="208"/>
      <c r="L804" s="208"/>
      <c r="M804" s="208"/>
      <c r="N804" s="208"/>
      <c r="O804" s="20"/>
      <c r="P804" s="20"/>
      <c r="Q804" s="208"/>
      <c r="R804" s="208"/>
      <c r="S804" s="20"/>
      <c r="T804" s="20"/>
      <c r="U804" s="20"/>
      <c r="V804" s="212"/>
      <c r="W804" s="20"/>
      <c r="X804" s="20"/>
      <c r="Y804" s="20"/>
      <c r="Z804" s="20"/>
    </row>
    <row r="805" ht="22.5" customHeight="1">
      <c r="A805" s="20"/>
      <c r="B805" s="208"/>
      <c r="C805" s="208"/>
      <c r="D805" s="208"/>
      <c r="E805" s="208"/>
      <c r="F805" s="208"/>
      <c r="G805" s="208"/>
      <c r="H805" s="208"/>
      <c r="I805" s="208"/>
      <c r="J805" s="208"/>
      <c r="K805" s="208"/>
      <c r="L805" s="208"/>
      <c r="M805" s="208"/>
      <c r="N805" s="208"/>
      <c r="O805" s="20"/>
      <c r="P805" s="20"/>
      <c r="Q805" s="208"/>
      <c r="R805" s="208"/>
      <c r="S805" s="20"/>
      <c r="T805" s="20"/>
      <c r="U805" s="20"/>
      <c r="V805" s="212"/>
      <c r="W805" s="20"/>
      <c r="X805" s="20"/>
      <c r="Y805" s="20"/>
      <c r="Z805" s="20"/>
    </row>
    <row r="806" ht="22.5" customHeight="1">
      <c r="A806" s="20"/>
      <c r="B806" s="208"/>
      <c r="C806" s="208"/>
      <c r="D806" s="208"/>
      <c r="E806" s="208"/>
      <c r="F806" s="208"/>
      <c r="G806" s="208"/>
      <c r="H806" s="208"/>
      <c r="I806" s="208"/>
      <c r="J806" s="208"/>
      <c r="K806" s="208"/>
      <c r="L806" s="208"/>
      <c r="M806" s="208"/>
      <c r="N806" s="208"/>
      <c r="O806" s="20"/>
      <c r="P806" s="20"/>
      <c r="Q806" s="208"/>
      <c r="R806" s="208"/>
      <c r="S806" s="20"/>
      <c r="T806" s="20"/>
      <c r="U806" s="20"/>
      <c r="V806" s="212"/>
      <c r="W806" s="20"/>
      <c r="X806" s="20"/>
      <c r="Y806" s="20"/>
      <c r="Z806" s="20"/>
    </row>
    <row r="807" ht="22.5" customHeight="1">
      <c r="A807" s="20"/>
      <c r="B807" s="208"/>
      <c r="C807" s="208"/>
      <c r="D807" s="208"/>
      <c r="E807" s="208"/>
      <c r="F807" s="208"/>
      <c r="G807" s="208"/>
      <c r="H807" s="208"/>
      <c r="I807" s="208"/>
      <c r="J807" s="208"/>
      <c r="K807" s="208"/>
      <c r="L807" s="208"/>
      <c r="M807" s="208"/>
      <c r="N807" s="208"/>
      <c r="O807" s="20"/>
      <c r="P807" s="20"/>
      <c r="Q807" s="208"/>
      <c r="R807" s="208"/>
      <c r="S807" s="20"/>
      <c r="T807" s="20"/>
      <c r="U807" s="20"/>
      <c r="V807" s="212"/>
      <c r="W807" s="20"/>
      <c r="X807" s="20"/>
      <c r="Y807" s="20"/>
      <c r="Z807" s="20"/>
    </row>
    <row r="808" ht="22.5" customHeight="1">
      <c r="A808" s="20"/>
      <c r="B808" s="208"/>
      <c r="C808" s="208"/>
      <c r="D808" s="208"/>
      <c r="E808" s="208"/>
      <c r="F808" s="208"/>
      <c r="G808" s="208"/>
      <c r="H808" s="208"/>
      <c r="I808" s="208"/>
      <c r="J808" s="208"/>
      <c r="K808" s="208"/>
      <c r="L808" s="208"/>
      <c r="M808" s="208"/>
      <c r="N808" s="208"/>
      <c r="O808" s="20"/>
      <c r="P808" s="20"/>
      <c r="Q808" s="208"/>
      <c r="R808" s="208"/>
      <c r="S808" s="20"/>
      <c r="T808" s="20"/>
      <c r="U808" s="20"/>
      <c r="V808" s="212"/>
      <c r="W808" s="20"/>
      <c r="X808" s="20"/>
      <c r="Y808" s="20"/>
      <c r="Z808" s="20"/>
    </row>
    <row r="809" ht="22.5" customHeight="1">
      <c r="A809" s="20"/>
      <c r="B809" s="208"/>
      <c r="C809" s="208"/>
      <c r="D809" s="208"/>
      <c r="E809" s="208"/>
      <c r="F809" s="208"/>
      <c r="G809" s="208"/>
      <c r="H809" s="208"/>
      <c r="I809" s="208"/>
      <c r="J809" s="208"/>
      <c r="K809" s="208"/>
      <c r="L809" s="208"/>
      <c r="M809" s="208"/>
      <c r="N809" s="208"/>
      <c r="O809" s="20"/>
      <c r="P809" s="20"/>
      <c r="Q809" s="208"/>
      <c r="R809" s="208"/>
      <c r="S809" s="20"/>
      <c r="T809" s="20"/>
      <c r="U809" s="20"/>
      <c r="V809" s="212"/>
      <c r="W809" s="20"/>
      <c r="X809" s="20"/>
      <c r="Y809" s="20"/>
      <c r="Z809" s="20"/>
    </row>
    <row r="810" ht="22.5" customHeight="1">
      <c r="A810" s="20"/>
      <c r="B810" s="208"/>
      <c r="C810" s="208"/>
      <c r="D810" s="208"/>
      <c r="E810" s="208"/>
      <c r="F810" s="208"/>
      <c r="G810" s="208"/>
      <c r="H810" s="208"/>
      <c r="I810" s="208"/>
      <c r="J810" s="208"/>
      <c r="K810" s="208"/>
      <c r="L810" s="208"/>
      <c r="M810" s="208"/>
      <c r="N810" s="208"/>
      <c r="O810" s="20"/>
      <c r="P810" s="20"/>
      <c r="Q810" s="208"/>
      <c r="R810" s="208"/>
      <c r="S810" s="20"/>
      <c r="T810" s="20"/>
      <c r="U810" s="20"/>
      <c r="V810" s="212"/>
      <c r="W810" s="20"/>
      <c r="X810" s="20"/>
      <c r="Y810" s="20"/>
      <c r="Z810" s="20"/>
    </row>
    <row r="811" ht="22.5" customHeight="1">
      <c r="A811" s="20"/>
      <c r="B811" s="208"/>
      <c r="C811" s="208"/>
      <c r="D811" s="208"/>
      <c r="E811" s="208"/>
      <c r="F811" s="208"/>
      <c r="G811" s="208"/>
      <c r="H811" s="208"/>
      <c r="I811" s="208"/>
      <c r="J811" s="208"/>
      <c r="K811" s="208"/>
      <c r="L811" s="208"/>
      <c r="M811" s="208"/>
      <c r="N811" s="208"/>
      <c r="O811" s="20"/>
      <c r="P811" s="20"/>
      <c r="Q811" s="208"/>
      <c r="R811" s="208"/>
      <c r="S811" s="20"/>
      <c r="T811" s="20"/>
      <c r="U811" s="20"/>
      <c r="V811" s="212"/>
      <c r="W811" s="20"/>
      <c r="X811" s="20"/>
      <c r="Y811" s="20"/>
      <c r="Z811" s="20"/>
    </row>
    <row r="812" ht="22.5" customHeight="1">
      <c r="A812" s="20"/>
      <c r="B812" s="208"/>
      <c r="C812" s="208"/>
      <c r="D812" s="208"/>
      <c r="E812" s="208"/>
      <c r="F812" s="208"/>
      <c r="G812" s="208"/>
      <c r="H812" s="208"/>
      <c r="I812" s="208"/>
      <c r="J812" s="208"/>
      <c r="K812" s="208"/>
      <c r="L812" s="208"/>
      <c r="M812" s="208"/>
      <c r="N812" s="208"/>
      <c r="O812" s="20"/>
      <c r="P812" s="20"/>
      <c r="Q812" s="208"/>
      <c r="R812" s="208"/>
      <c r="S812" s="20"/>
      <c r="T812" s="20"/>
      <c r="U812" s="20"/>
      <c r="V812" s="212"/>
      <c r="W812" s="20"/>
      <c r="X812" s="20"/>
      <c r="Y812" s="20"/>
      <c r="Z812" s="20"/>
    </row>
    <row r="813" ht="22.5" customHeight="1">
      <c r="A813" s="20"/>
      <c r="B813" s="208"/>
      <c r="C813" s="208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"/>
      <c r="P813" s="20"/>
      <c r="Q813" s="208"/>
      <c r="R813" s="208"/>
      <c r="S813" s="20"/>
      <c r="T813" s="20"/>
      <c r="U813" s="20"/>
      <c r="V813" s="212"/>
      <c r="W813" s="20"/>
      <c r="X813" s="20"/>
      <c r="Y813" s="20"/>
      <c r="Z813" s="20"/>
    </row>
    <row r="814" ht="22.5" customHeight="1">
      <c r="A814" s="20"/>
      <c r="B814" s="208"/>
      <c r="C814" s="208"/>
      <c r="D814" s="208"/>
      <c r="E814" s="208"/>
      <c r="F814" s="208"/>
      <c r="G814" s="208"/>
      <c r="H814" s="208"/>
      <c r="I814" s="208"/>
      <c r="J814" s="208"/>
      <c r="K814" s="208"/>
      <c r="L814" s="208"/>
      <c r="M814" s="208"/>
      <c r="N814" s="208"/>
      <c r="O814" s="20"/>
      <c r="P814" s="20"/>
      <c r="Q814" s="208"/>
      <c r="R814" s="208"/>
      <c r="S814" s="20"/>
      <c r="T814" s="20"/>
      <c r="U814" s="20"/>
      <c r="V814" s="212"/>
      <c r="W814" s="20"/>
      <c r="X814" s="20"/>
      <c r="Y814" s="20"/>
      <c r="Z814" s="20"/>
    </row>
    <row r="815" ht="22.5" customHeight="1">
      <c r="A815" s="20"/>
      <c r="B815" s="208"/>
      <c r="C815" s="208"/>
      <c r="D815" s="208"/>
      <c r="E815" s="208"/>
      <c r="F815" s="208"/>
      <c r="G815" s="208"/>
      <c r="H815" s="208"/>
      <c r="I815" s="208"/>
      <c r="J815" s="208"/>
      <c r="K815" s="208"/>
      <c r="L815" s="208"/>
      <c r="M815" s="208"/>
      <c r="N815" s="208"/>
      <c r="O815" s="20"/>
      <c r="P815" s="20"/>
      <c r="Q815" s="208"/>
      <c r="R815" s="208"/>
      <c r="S815" s="20"/>
      <c r="T815" s="20"/>
      <c r="U815" s="20"/>
      <c r="V815" s="212"/>
      <c r="W815" s="20"/>
      <c r="X815" s="20"/>
      <c r="Y815" s="20"/>
      <c r="Z815" s="20"/>
    </row>
    <row r="816" ht="22.5" customHeight="1">
      <c r="A816" s="20"/>
      <c r="B816" s="208"/>
      <c r="C816" s="208"/>
      <c r="D816" s="208"/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"/>
      <c r="P816" s="20"/>
      <c r="Q816" s="208"/>
      <c r="R816" s="208"/>
      <c r="S816" s="20"/>
      <c r="T816" s="20"/>
      <c r="U816" s="20"/>
      <c r="V816" s="212"/>
      <c r="W816" s="20"/>
      <c r="X816" s="20"/>
      <c r="Y816" s="20"/>
      <c r="Z816" s="20"/>
    </row>
    <row r="817" ht="22.5" customHeight="1">
      <c r="A817" s="20"/>
      <c r="B817" s="208"/>
      <c r="C817" s="208"/>
      <c r="D817" s="208"/>
      <c r="E817" s="208"/>
      <c r="F817" s="208"/>
      <c r="G817" s="208"/>
      <c r="H817" s="208"/>
      <c r="I817" s="208"/>
      <c r="J817" s="208"/>
      <c r="K817" s="208"/>
      <c r="L817" s="208"/>
      <c r="M817" s="208"/>
      <c r="N817" s="208"/>
      <c r="O817" s="20"/>
      <c r="P817" s="20"/>
      <c r="Q817" s="208"/>
      <c r="R817" s="208"/>
      <c r="S817" s="20"/>
      <c r="T817" s="20"/>
      <c r="U817" s="20"/>
      <c r="V817" s="212"/>
      <c r="W817" s="20"/>
      <c r="X817" s="20"/>
      <c r="Y817" s="20"/>
      <c r="Z817" s="20"/>
    </row>
    <row r="818" ht="22.5" customHeight="1">
      <c r="A818" s="20"/>
      <c r="B818" s="208"/>
      <c r="C818" s="208"/>
      <c r="D818" s="208"/>
      <c r="E818" s="208"/>
      <c r="F818" s="208"/>
      <c r="G818" s="208"/>
      <c r="H818" s="208"/>
      <c r="I818" s="208"/>
      <c r="J818" s="208"/>
      <c r="K818" s="208"/>
      <c r="L818" s="208"/>
      <c r="M818" s="208"/>
      <c r="N818" s="208"/>
      <c r="O818" s="20"/>
      <c r="P818" s="20"/>
      <c r="Q818" s="208"/>
      <c r="R818" s="208"/>
      <c r="S818" s="20"/>
      <c r="T818" s="20"/>
      <c r="U818" s="20"/>
      <c r="V818" s="212"/>
      <c r="W818" s="20"/>
      <c r="X818" s="20"/>
      <c r="Y818" s="20"/>
      <c r="Z818" s="20"/>
    </row>
    <row r="819" ht="22.5" customHeight="1">
      <c r="A819" s="20"/>
      <c r="B819" s="208"/>
      <c r="C819" s="208"/>
      <c r="D819" s="208"/>
      <c r="E819" s="208"/>
      <c r="F819" s="208"/>
      <c r="G819" s="208"/>
      <c r="H819" s="208"/>
      <c r="I819" s="208"/>
      <c r="J819" s="208"/>
      <c r="K819" s="208"/>
      <c r="L819" s="208"/>
      <c r="M819" s="208"/>
      <c r="N819" s="208"/>
      <c r="O819" s="20"/>
      <c r="P819" s="20"/>
      <c r="Q819" s="208"/>
      <c r="R819" s="208"/>
      <c r="S819" s="20"/>
      <c r="T819" s="20"/>
      <c r="U819" s="20"/>
      <c r="V819" s="212"/>
      <c r="W819" s="20"/>
      <c r="X819" s="20"/>
      <c r="Y819" s="20"/>
      <c r="Z819" s="20"/>
    </row>
    <row r="820" ht="22.5" customHeight="1">
      <c r="A820" s="20"/>
      <c r="B820" s="208"/>
      <c r="C820" s="208"/>
      <c r="D820" s="208"/>
      <c r="E820" s="208"/>
      <c r="F820" s="208"/>
      <c r="G820" s="208"/>
      <c r="H820" s="208"/>
      <c r="I820" s="208"/>
      <c r="J820" s="208"/>
      <c r="K820" s="208"/>
      <c r="L820" s="208"/>
      <c r="M820" s="208"/>
      <c r="N820" s="208"/>
      <c r="O820" s="20"/>
      <c r="P820" s="20"/>
      <c r="Q820" s="208"/>
      <c r="R820" s="208"/>
      <c r="S820" s="20"/>
      <c r="T820" s="20"/>
      <c r="U820" s="20"/>
      <c r="V820" s="212"/>
      <c r="W820" s="20"/>
      <c r="X820" s="20"/>
      <c r="Y820" s="20"/>
      <c r="Z820" s="20"/>
    </row>
    <row r="821" ht="22.5" customHeight="1">
      <c r="A821" s="20"/>
      <c r="B821" s="208"/>
      <c r="C821" s="208"/>
      <c r="D821" s="208"/>
      <c r="E821" s="208"/>
      <c r="F821" s="208"/>
      <c r="G821" s="208"/>
      <c r="H821" s="208"/>
      <c r="I821" s="208"/>
      <c r="J821" s="208"/>
      <c r="K821" s="208"/>
      <c r="L821" s="208"/>
      <c r="M821" s="208"/>
      <c r="N821" s="208"/>
      <c r="O821" s="20"/>
      <c r="P821" s="20"/>
      <c r="Q821" s="208"/>
      <c r="R821" s="208"/>
      <c r="S821" s="20"/>
      <c r="T821" s="20"/>
      <c r="U821" s="20"/>
      <c r="V821" s="212"/>
      <c r="W821" s="20"/>
      <c r="X821" s="20"/>
      <c r="Y821" s="20"/>
      <c r="Z821" s="20"/>
    </row>
    <row r="822" ht="22.5" customHeight="1">
      <c r="A822" s="20"/>
      <c r="B822" s="208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08"/>
      <c r="O822" s="20"/>
      <c r="P822" s="20"/>
      <c r="Q822" s="208"/>
      <c r="R822" s="208"/>
      <c r="S822" s="20"/>
      <c r="T822" s="20"/>
      <c r="U822" s="20"/>
      <c r="V822" s="212"/>
      <c r="W822" s="20"/>
      <c r="X822" s="20"/>
      <c r="Y822" s="20"/>
      <c r="Z822" s="20"/>
    </row>
    <row r="823" ht="22.5" customHeight="1">
      <c r="A823" s="20"/>
      <c r="B823" s="208"/>
      <c r="C823" s="208"/>
      <c r="D823" s="208"/>
      <c r="E823" s="208"/>
      <c r="F823" s="208"/>
      <c r="G823" s="208"/>
      <c r="H823" s="208"/>
      <c r="I823" s="208"/>
      <c r="J823" s="208"/>
      <c r="K823" s="208"/>
      <c r="L823" s="208"/>
      <c r="M823" s="208"/>
      <c r="N823" s="208"/>
      <c r="O823" s="20"/>
      <c r="P823" s="20"/>
      <c r="Q823" s="208"/>
      <c r="R823" s="208"/>
      <c r="S823" s="20"/>
      <c r="T823" s="20"/>
      <c r="U823" s="20"/>
      <c r="V823" s="212"/>
      <c r="W823" s="20"/>
      <c r="X823" s="20"/>
      <c r="Y823" s="20"/>
      <c r="Z823" s="20"/>
    </row>
    <row r="824" ht="22.5" customHeight="1">
      <c r="A824" s="20"/>
      <c r="B824" s="208"/>
      <c r="C824" s="208"/>
      <c r="D824" s="208"/>
      <c r="E824" s="208"/>
      <c r="F824" s="208"/>
      <c r="G824" s="208"/>
      <c r="H824" s="208"/>
      <c r="I824" s="208"/>
      <c r="J824" s="208"/>
      <c r="K824" s="208"/>
      <c r="L824" s="208"/>
      <c r="M824" s="208"/>
      <c r="N824" s="208"/>
      <c r="O824" s="20"/>
      <c r="P824" s="20"/>
      <c r="Q824" s="208"/>
      <c r="R824" s="208"/>
      <c r="S824" s="20"/>
      <c r="T824" s="20"/>
      <c r="U824" s="20"/>
      <c r="V824" s="212"/>
      <c r="W824" s="20"/>
      <c r="X824" s="20"/>
      <c r="Y824" s="20"/>
      <c r="Z824" s="20"/>
    </row>
    <row r="825" ht="22.5" customHeight="1">
      <c r="A825" s="20"/>
      <c r="B825" s="208"/>
      <c r="C825" s="208"/>
      <c r="D825" s="208"/>
      <c r="E825" s="208"/>
      <c r="F825" s="208"/>
      <c r="G825" s="208"/>
      <c r="H825" s="208"/>
      <c r="I825" s="208"/>
      <c r="J825" s="208"/>
      <c r="K825" s="208"/>
      <c r="L825" s="208"/>
      <c r="M825" s="208"/>
      <c r="N825" s="208"/>
      <c r="O825" s="20"/>
      <c r="P825" s="20"/>
      <c r="Q825" s="208"/>
      <c r="R825" s="208"/>
      <c r="S825" s="20"/>
      <c r="T825" s="20"/>
      <c r="U825" s="20"/>
      <c r="V825" s="212"/>
      <c r="W825" s="20"/>
      <c r="X825" s="20"/>
      <c r="Y825" s="20"/>
      <c r="Z825" s="20"/>
    </row>
    <row r="826" ht="22.5" customHeight="1">
      <c r="A826" s="20"/>
      <c r="B826" s="208"/>
      <c r="C826" s="208"/>
      <c r="D826" s="208"/>
      <c r="E826" s="208"/>
      <c r="F826" s="208"/>
      <c r="G826" s="208"/>
      <c r="H826" s="208"/>
      <c r="I826" s="208"/>
      <c r="J826" s="208"/>
      <c r="K826" s="208"/>
      <c r="L826" s="208"/>
      <c r="M826" s="208"/>
      <c r="N826" s="208"/>
      <c r="O826" s="20"/>
      <c r="P826" s="20"/>
      <c r="Q826" s="208"/>
      <c r="R826" s="208"/>
      <c r="S826" s="20"/>
      <c r="T826" s="20"/>
      <c r="U826" s="20"/>
      <c r="V826" s="212"/>
      <c r="W826" s="20"/>
      <c r="X826" s="20"/>
      <c r="Y826" s="20"/>
      <c r="Z826" s="20"/>
    </row>
    <row r="827" ht="22.5" customHeight="1">
      <c r="A827" s="20"/>
      <c r="B827" s="208"/>
      <c r="C827" s="208"/>
      <c r="D827" s="208"/>
      <c r="E827" s="208"/>
      <c r="F827" s="208"/>
      <c r="G827" s="208"/>
      <c r="H827" s="208"/>
      <c r="I827" s="208"/>
      <c r="J827" s="208"/>
      <c r="K827" s="208"/>
      <c r="L827" s="208"/>
      <c r="M827" s="208"/>
      <c r="N827" s="208"/>
      <c r="O827" s="20"/>
      <c r="P827" s="20"/>
      <c r="Q827" s="208"/>
      <c r="R827" s="208"/>
      <c r="S827" s="20"/>
      <c r="T827" s="20"/>
      <c r="U827" s="20"/>
      <c r="V827" s="212"/>
      <c r="W827" s="20"/>
      <c r="X827" s="20"/>
      <c r="Y827" s="20"/>
      <c r="Z827" s="20"/>
    </row>
    <row r="828" ht="22.5" customHeight="1">
      <c r="A828" s="20"/>
      <c r="B828" s="208"/>
      <c r="C828" s="208"/>
      <c r="D828" s="208"/>
      <c r="E828" s="208"/>
      <c r="F828" s="208"/>
      <c r="G828" s="208"/>
      <c r="H828" s="208"/>
      <c r="I828" s="208"/>
      <c r="J828" s="208"/>
      <c r="K828" s="208"/>
      <c r="L828" s="208"/>
      <c r="M828" s="208"/>
      <c r="N828" s="208"/>
      <c r="O828" s="20"/>
      <c r="P828" s="20"/>
      <c r="Q828" s="208"/>
      <c r="R828" s="208"/>
      <c r="S828" s="20"/>
      <c r="T828" s="20"/>
      <c r="U828" s="20"/>
      <c r="V828" s="212"/>
      <c r="W828" s="20"/>
      <c r="X828" s="20"/>
      <c r="Y828" s="20"/>
      <c r="Z828" s="20"/>
    </row>
    <row r="829" ht="22.5" customHeight="1">
      <c r="A829" s="20"/>
      <c r="B829" s="208"/>
      <c r="C829" s="208"/>
      <c r="D829" s="208"/>
      <c r="E829" s="208"/>
      <c r="F829" s="208"/>
      <c r="G829" s="208"/>
      <c r="H829" s="208"/>
      <c r="I829" s="208"/>
      <c r="J829" s="208"/>
      <c r="K829" s="208"/>
      <c r="L829" s="208"/>
      <c r="M829" s="208"/>
      <c r="N829" s="208"/>
      <c r="O829" s="20"/>
      <c r="P829" s="20"/>
      <c r="Q829" s="208"/>
      <c r="R829" s="208"/>
      <c r="S829" s="20"/>
      <c r="T829" s="20"/>
      <c r="U829" s="20"/>
      <c r="V829" s="212"/>
      <c r="W829" s="20"/>
      <c r="X829" s="20"/>
      <c r="Y829" s="20"/>
      <c r="Z829" s="20"/>
    </row>
    <row r="830" ht="22.5" customHeight="1">
      <c r="A830" s="20"/>
      <c r="B830" s="208"/>
      <c r="C830" s="208"/>
      <c r="D830" s="208"/>
      <c r="E830" s="208"/>
      <c r="F830" s="208"/>
      <c r="G830" s="208"/>
      <c r="H830" s="208"/>
      <c r="I830" s="208"/>
      <c r="J830" s="208"/>
      <c r="K830" s="208"/>
      <c r="L830" s="208"/>
      <c r="M830" s="208"/>
      <c r="N830" s="208"/>
      <c r="O830" s="20"/>
      <c r="P830" s="20"/>
      <c r="Q830" s="208"/>
      <c r="R830" s="208"/>
      <c r="S830" s="20"/>
      <c r="T830" s="20"/>
      <c r="U830" s="20"/>
      <c r="V830" s="212"/>
      <c r="W830" s="20"/>
      <c r="X830" s="20"/>
      <c r="Y830" s="20"/>
      <c r="Z830" s="20"/>
    </row>
    <row r="831" ht="22.5" customHeight="1">
      <c r="A831" s="20"/>
      <c r="B831" s="208"/>
      <c r="C831" s="208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08"/>
      <c r="O831" s="20"/>
      <c r="P831" s="20"/>
      <c r="Q831" s="208"/>
      <c r="R831" s="208"/>
      <c r="S831" s="20"/>
      <c r="T831" s="20"/>
      <c r="U831" s="20"/>
      <c r="V831" s="212"/>
      <c r="W831" s="20"/>
      <c r="X831" s="20"/>
      <c r="Y831" s="20"/>
      <c r="Z831" s="20"/>
    </row>
    <row r="832" ht="22.5" customHeight="1">
      <c r="A832" s="20"/>
      <c r="B832" s="208"/>
      <c r="C832" s="208"/>
      <c r="D832" s="208"/>
      <c r="E832" s="208"/>
      <c r="F832" s="208"/>
      <c r="G832" s="208"/>
      <c r="H832" s="208"/>
      <c r="I832" s="208"/>
      <c r="J832" s="208"/>
      <c r="K832" s="208"/>
      <c r="L832" s="208"/>
      <c r="M832" s="208"/>
      <c r="N832" s="208"/>
      <c r="O832" s="20"/>
      <c r="P832" s="20"/>
      <c r="Q832" s="208"/>
      <c r="R832" s="208"/>
      <c r="S832" s="20"/>
      <c r="T832" s="20"/>
      <c r="U832" s="20"/>
      <c r="V832" s="212"/>
      <c r="W832" s="20"/>
      <c r="X832" s="20"/>
      <c r="Y832" s="20"/>
      <c r="Z832" s="20"/>
    </row>
    <row r="833" ht="22.5" customHeight="1">
      <c r="A833" s="20"/>
      <c r="B833" s="208"/>
      <c r="C833" s="208"/>
      <c r="D833" s="208"/>
      <c r="E833" s="208"/>
      <c r="F833" s="208"/>
      <c r="G833" s="208"/>
      <c r="H833" s="208"/>
      <c r="I833" s="208"/>
      <c r="J833" s="208"/>
      <c r="K833" s="208"/>
      <c r="L833" s="208"/>
      <c r="M833" s="208"/>
      <c r="N833" s="208"/>
      <c r="O833" s="20"/>
      <c r="P833" s="20"/>
      <c r="Q833" s="208"/>
      <c r="R833" s="208"/>
      <c r="S833" s="20"/>
      <c r="T833" s="20"/>
      <c r="U833" s="20"/>
      <c r="V833" s="212"/>
      <c r="W833" s="20"/>
      <c r="X833" s="20"/>
      <c r="Y833" s="20"/>
      <c r="Z833" s="20"/>
    </row>
    <row r="834" ht="22.5" customHeight="1">
      <c r="A834" s="20"/>
      <c r="B834" s="208"/>
      <c r="C834" s="208"/>
      <c r="D834" s="208"/>
      <c r="E834" s="208"/>
      <c r="F834" s="208"/>
      <c r="G834" s="208"/>
      <c r="H834" s="208"/>
      <c r="I834" s="208"/>
      <c r="J834" s="208"/>
      <c r="K834" s="208"/>
      <c r="L834" s="208"/>
      <c r="M834" s="208"/>
      <c r="N834" s="208"/>
      <c r="O834" s="20"/>
      <c r="P834" s="20"/>
      <c r="Q834" s="208"/>
      <c r="R834" s="208"/>
      <c r="S834" s="20"/>
      <c r="T834" s="20"/>
      <c r="U834" s="20"/>
      <c r="V834" s="212"/>
      <c r="W834" s="20"/>
      <c r="X834" s="20"/>
      <c r="Y834" s="20"/>
      <c r="Z834" s="20"/>
    </row>
    <row r="835" ht="22.5" customHeight="1">
      <c r="A835" s="20"/>
      <c r="B835" s="208"/>
      <c r="C835" s="208"/>
      <c r="D835" s="208"/>
      <c r="E835" s="208"/>
      <c r="F835" s="208"/>
      <c r="G835" s="208"/>
      <c r="H835" s="208"/>
      <c r="I835" s="208"/>
      <c r="J835" s="208"/>
      <c r="K835" s="208"/>
      <c r="L835" s="208"/>
      <c r="M835" s="208"/>
      <c r="N835" s="208"/>
      <c r="O835" s="20"/>
      <c r="P835" s="20"/>
      <c r="Q835" s="208"/>
      <c r="R835" s="208"/>
      <c r="S835" s="20"/>
      <c r="T835" s="20"/>
      <c r="U835" s="20"/>
      <c r="V835" s="212"/>
      <c r="W835" s="20"/>
      <c r="X835" s="20"/>
      <c r="Y835" s="20"/>
      <c r="Z835" s="20"/>
    </row>
    <row r="836" ht="22.5" customHeight="1">
      <c r="A836" s="20"/>
      <c r="B836" s="208"/>
      <c r="C836" s="208"/>
      <c r="D836" s="208"/>
      <c r="E836" s="208"/>
      <c r="F836" s="208"/>
      <c r="G836" s="208"/>
      <c r="H836" s="208"/>
      <c r="I836" s="208"/>
      <c r="J836" s="208"/>
      <c r="K836" s="208"/>
      <c r="L836" s="208"/>
      <c r="M836" s="208"/>
      <c r="N836" s="208"/>
      <c r="O836" s="20"/>
      <c r="P836" s="20"/>
      <c r="Q836" s="208"/>
      <c r="R836" s="208"/>
      <c r="S836" s="20"/>
      <c r="T836" s="20"/>
      <c r="U836" s="20"/>
      <c r="V836" s="212"/>
      <c r="W836" s="20"/>
      <c r="X836" s="20"/>
      <c r="Y836" s="20"/>
      <c r="Z836" s="20"/>
    </row>
    <row r="837" ht="22.5" customHeight="1">
      <c r="A837" s="20"/>
      <c r="B837" s="208"/>
      <c r="C837" s="208"/>
      <c r="D837" s="208"/>
      <c r="E837" s="208"/>
      <c r="F837" s="208"/>
      <c r="G837" s="208"/>
      <c r="H837" s="208"/>
      <c r="I837" s="208"/>
      <c r="J837" s="208"/>
      <c r="K837" s="208"/>
      <c r="L837" s="208"/>
      <c r="M837" s="208"/>
      <c r="N837" s="208"/>
      <c r="O837" s="20"/>
      <c r="P837" s="20"/>
      <c r="Q837" s="208"/>
      <c r="R837" s="208"/>
      <c r="S837" s="20"/>
      <c r="T837" s="20"/>
      <c r="U837" s="20"/>
      <c r="V837" s="212"/>
      <c r="W837" s="20"/>
      <c r="X837" s="20"/>
      <c r="Y837" s="20"/>
      <c r="Z837" s="20"/>
    </row>
    <row r="838" ht="22.5" customHeight="1">
      <c r="A838" s="20"/>
      <c r="B838" s="208"/>
      <c r="C838" s="208"/>
      <c r="D838" s="208"/>
      <c r="E838" s="208"/>
      <c r="F838" s="208"/>
      <c r="G838" s="208"/>
      <c r="H838" s="208"/>
      <c r="I838" s="208"/>
      <c r="J838" s="208"/>
      <c r="K838" s="208"/>
      <c r="L838" s="208"/>
      <c r="M838" s="208"/>
      <c r="N838" s="208"/>
      <c r="O838" s="20"/>
      <c r="P838" s="20"/>
      <c r="Q838" s="208"/>
      <c r="R838" s="208"/>
      <c r="S838" s="20"/>
      <c r="T838" s="20"/>
      <c r="U838" s="20"/>
      <c r="V838" s="212"/>
      <c r="W838" s="20"/>
      <c r="X838" s="20"/>
      <c r="Y838" s="20"/>
      <c r="Z838" s="20"/>
    </row>
    <row r="839" ht="22.5" customHeight="1">
      <c r="A839" s="20"/>
      <c r="B839" s="208"/>
      <c r="C839" s="208"/>
      <c r="D839" s="208"/>
      <c r="E839" s="208"/>
      <c r="F839" s="208"/>
      <c r="G839" s="208"/>
      <c r="H839" s="208"/>
      <c r="I839" s="208"/>
      <c r="J839" s="208"/>
      <c r="K839" s="208"/>
      <c r="L839" s="208"/>
      <c r="M839" s="208"/>
      <c r="N839" s="208"/>
      <c r="O839" s="20"/>
      <c r="P839" s="20"/>
      <c r="Q839" s="208"/>
      <c r="R839" s="208"/>
      <c r="S839" s="20"/>
      <c r="T839" s="20"/>
      <c r="U839" s="20"/>
      <c r="V839" s="212"/>
      <c r="W839" s="20"/>
      <c r="X839" s="20"/>
      <c r="Y839" s="20"/>
      <c r="Z839" s="20"/>
    </row>
    <row r="840" ht="22.5" customHeight="1">
      <c r="A840" s="20"/>
      <c r="B840" s="208"/>
      <c r="C840" s="208"/>
      <c r="D840" s="208"/>
      <c r="E840" s="208"/>
      <c r="F840" s="208"/>
      <c r="G840" s="208"/>
      <c r="H840" s="208"/>
      <c r="I840" s="208"/>
      <c r="J840" s="208"/>
      <c r="K840" s="208"/>
      <c r="L840" s="208"/>
      <c r="M840" s="208"/>
      <c r="N840" s="208"/>
      <c r="O840" s="20"/>
      <c r="P840" s="20"/>
      <c r="Q840" s="208"/>
      <c r="R840" s="208"/>
      <c r="S840" s="20"/>
      <c r="T840" s="20"/>
      <c r="U840" s="20"/>
      <c r="V840" s="212"/>
      <c r="W840" s="20"/>
      <c r="X840" s="20"/>
      <c r="Y840" s="20"/>
      <c r="Z840" s="20"/>
    </row>
    <row r="841" ht="22.5" customHeight="1">
      <c r="A841" s="20"/>
      <c r="B841" s="208"/>
      <c r="C841" s="208"/>
      <c r="D841" s="208"/>
      <c r="E841" s="208"/>
      <c r="F841" s="208"/>
      <c r="G841" s="208"/>
      <c r="H841" s="208"/>
      <c r="I841" s="208"/>
      <c r="J841" s="208"/>
      <c r="K841" s="208"/>
      <c r="L841" s="208"/>
      <c r="M841" s="208"/>
      <c r="N841" s="208"/>
      <c r="O841" s="20"/>
      <c r="P841" s="20"/>
      <c r="Q841" s="208"/>
      <c r="R841" s="208"/>
      <c r="S841" s="20"/>
      <c r="T841" s="20"/>
      <c r="U841" s="20"/>
      <c r="V841" s="212"/>
      <c r="W841" s="20"/>
      <c r="X841" s="20"/>
      <c r="Y841" s="20"/>
      <c r="Z841" s="20"/>
    </row>
    <row r="842" ht="22.5" customHeight="1">
      <c r="A842" s="20"/>
      <c r="B842" s="208"/>
      <c r="C842" s="208"/>
      <c r="D842" s="208"/>
      <c r="E842" s="208"/>
      <c r="F842" s="208"/>
      <c r="G842" s="208"/>
      <c r="H842" s="208"/>
      <c r="I842" s="208"/>
      <c r="J842" s="208"/>
      <c r="K842" s="208"/>
      <c r="L842" s="208"/>
      <c r="M842" s="208"/>
      <c r="N842" s="208"/>
      <c r="O842" s="20"/>
      <c r="P842" s="20"/>
      <c r="Q842" s="208"/>
      <c r="R842" s="208"/>
      <c r="S842" s="20"/>
      <c r="T842" s="20"/>
      <c r="U842" s="20"/>
      <c r="V842" s="212"/>
      <c r="W842" s="20"/>
      <c r="X842" s="20"/>
      <c r="Y842" s="20"/>
      <c r="Z842" s="20"/>
    </row>
    <row r="843" ht="22.5" customHeight="1">
      <c r="A843" s="20"/>
      <c r="B843" s="208"/>
      <c r="C843" s="208"/>
      <c r="D843" s="208"/>
      <c r="E843" s="208"/>
      <c r="F843" s="208"/>
      <c r="G843" s="208"/>
      <c r="H843" s="208"/>
      <c r="I843" s="208"/>
      <c r="J843" s="208"/>
      <c r="K843" s="208"/>
      <c r="L843" s="208"/>
      <c r="M843" s="208"/>
      <c r="N843" s="208"/>
      <c r="O843" s="20"/>
      <c r="P843" s="20"/>
      <c r="Q843" s="208"/>
      <c r="R843" s="208"/>
      <c r="S843" s="20"/>
      <c r="T843" s="20"/>
      <c r="U843" s="20"/>
      <c r="V843" s="212"/>
      <c r="W843" s="20"/>
      <c r="X843" s="20"/>
      <c r="Y843" s="20"/>
      <c r="Z843" s="20"/>
    </row>
    <row r="844" ht="22.5" customHeight="1">
      <c r="A844" s="20"/>
      <c r="B844" s="208"/>
      <c r="C844" s="208"/>
      <c r="D844" s="208"/>
      <c r="E844" s="208"/>
      <c r="F844" s="208"/>
      <c r="G844" s="208"/>
      <c r="H844" s="208"/>
      <c r="I844" s="208"/>
      <c r="J844" s="208"/>
      <c r="K844" s="208"/>
      <c r="L844" s="208"/>
      <c r="M844" s="208"/>
      <c r="N844" s="208"/>
      <c r="O844" s="20"/>
      <c r="P844" s="20"/>
      <c r="Q844" s="208"/>
      <c r="R844" s="208"/>
      <c r="S844" s="20"/>
      <c r="T844" s="20"/>
      <c r="U844" s="20"/>
      <c r="V844" s="212"/>
      <c r="W844" s="20"/>
      <c r="X844" s="20"/>
      <c r="Y844" s="20"/>
      <c r="Z844" s="20"/>
    </row>
    <row r="845" ht="22.5" customHeight="1">
      <c r="A845" s="20"/>
      <c r="B845" s="208"/>
      <c r="C845" s="208"/>
      <c r="D845" s="208"/>
      <c r="E845" s="208"/>
      <c r="F845" s="208"/>
      <c r="G845" s="208"/>
      <c r="H845" s="208"/>
      <c r="I845" s="208"/>
      <c r="J845" s="208"/>
      <c r="K845" s="208"/>
      <c r="L845" s="208"/>
      <c r="M845" s="208"/>
      <c r="N845" s="208"/>
      <c r="O845" s="20"/>
      <c r="P845" s="20"/>
      <c r="Q845" s="208"/>
      <c r="R845" s="208"/>
      <c r="S845" s="20"/>
      <c r="T845" s="20"/>
      <c r="U845" s="20"/>
      <c r="V845" s="212"/>
      <c r="W845" s="20"/>
      <c r="X845" s="20"/>
      <c r="Y845" s="20"/>
      <c r="Z845" s="20"/>
    </row>
    <row r="846" ht="22.5" customHeight="1">
      <c r="A846" s="20"/>
      <c r="B846" s="208"/>
      <c r="C846" s="208"/>
      <c r="D846" s="208"/>
      <c r="E846" s="208"/>
      <c r="F846" s="208"/>
      <c r="G846" s="208"/>
      <c r="H846" s="208"/>
      <c r="I846" s="208"/>
      <c r="J846" s="208"/>
      <c r="K846" s="208"/>
      <c r="L846" s="208"/>
      <c r="M846" s="208"/>
      <c r="N846" s="208"/>
      <c r="O846" s="20"/>
      <c r="P846" s="20"/>
      <c r="Q846" s="208"/>
      <c r="R846" s="208"/>
      <c r="S846" s="20"/>
      <c r="T846" s="20"/>
      <c r="U846" s="20"/>
      <c r="V846" s="212"/>
      <c r="W846" s="20"/>
      <c r="X846" s="20"/>
      <c r="Y846" s="20"/>
      <c r="Z846" s="20"/>
    </row>
    <row r="847" ht="22.5" customHeight="1">
      <c r="A847" s="20"/>
      <c r="B847" s="208"/>
      <c r="C847" s="208"/>
      <c r="D847" s="208"/>
      <c r="E847" s="208"/>
      <c r="F847" s="208"/>
      <c r="G847" s="208"/>
      <c r="H847" s="208"/>
      <c r="I847" s="208"/>
      <c r="J847" s="208"/>
      <c r="K847" s="208"/>
      <c r="L847" s="208"/>
      <c r="M847" s="208"/>
      <c r="N847" s="208"/>
      <c r="O847" s="20"/>
      <c r="P847" s="20"/>
      <c r="Q847" s="208"/>
      <c r="R847" s="208"/>
      <c r="S847" s="20"/>
      <c r="T847" s="20"/>
      <c r="U847" s="20"/>
      <c r="V847" s="212"/>
      <c r="W847" s="20"/>
      <c r="X847" s="20"/>
      <c r="Y847" s="20"/>
      <c r="Z847" s="20"/>
    </row>
    <row r="848" ht="22.5" customHeight="1">
      <c r="A848" s="20"/>
      <c r="B848" s="208"/>
      <c r="C848" s="208"/>
      <c r="D848" s="208"/>
      <c r="E848" s="208"/>
      <c r="F848" s="208"/>
      <c r="G848" s="208"/>
      <c r="H848" s="208"/>
      <c r="I848" s="208"/>
      <c r="J848" s="208"/>
      <c r="K848" s="208"/>
      <c r="L848" s="208"/>
      <c r="M848" s="208"/>
      <c r="N848" s="208"/>
      <c r="O848" s="20"/>
      <c r="P848" s="20"/>
      <c r="Q848" s="208"/>
      <c r="R848" s="208"/>
      <c r="S848" s="20"/>
      <c r="T848" s="20"/>
      <c r="U848" s="20"/>
      <c r="V848" s="212"/>
      <c r="W848" s="20"/>
      <c r="X848" s="20"/>
      <c r="Y848" s="20"/>
      <c r="Z848" s="20"/>
    </row>
    <row r="849" ht="22.5" customHeight="1">
      <c r="A849" s="20"/>
      <c r="B849" s="208"/>
      <c r="C849" s="208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"/>
      <c r="P849" s="20"/>
      <c r="Q849" s="208"/>
      <c r="R849" s="208"/>
      <c r="S849" s="20"/>
      <c r="T849" s="20"/>
      <c r="U849" s="20"/>
      <c r="V849" s="212"/>
      <c r="W849" s="20"/>
      <c r="X849" s="20"/>
      <c r="Y849" s="20"/>
      <c r="Z849" s="20"/>
    </row>
    <row r="850" ht="22.5" customHeight="1">
      <c r="A850" s="20"/>
      <c r="B850" s="208"/>
      <c r="C850" s="208"/>
      <c r="D850" s="208"/>
      <c r="E850" s="208"/>
      <c r="F850" s="208"/>
      <c r="G850" s="208"/>
      <c r="H850" s="208"/>
      <c r="I850" s="208"/>
      <c r="J850" s="208"/>
      <c r="K850" s="208"/>
      <c r="L850" s="208"/>
      <c r="M850" s="208"/>
      <c r="N850" s="208"/>
      <c r="O850" s="20"/>
      <c r="P850" s="20"/>
      <c r="Q850" s="208"/>
      <c r="R850" s="208"/>
      <c r="S850" s="20"/>
      <c r="T850" s="20"/>
      <c r="U850" s="20"/>
      <c r="V850" s="212"/>
      <c r="W850" s="20"/>
      <c r="X850" s="20"/>
      <c r="Y850" s="20"/>
      <c r="Z850" s="20"/>
    </row>
    <row r="851" ht="22.5" customHeight="1">
      <c r="A851" s="20"/>
      <c r="B851" s="208"/>
      <c r="C851" s="208"/>
      <c r="D851" s="208"/>
      <c r="E851" s="208"/>
      <c r="F851" s="208"/>
      <c r="G851" s="208"/>
      <c r="H851" s="208"/>
      <c r="I851" s="208"/>
      <c r="J851" s="208"/>
      <c r="K851" s="208"/>
      <c r="L851" s="208"/>
      <c r="M851" s="208"/>
      <c r="N851" s="208"/>
      <c r="O851" s="20"/>
      <c r="P851" s="20"/>
      <c r="Q851" s="208"/>
      <c r="R851" s="208"/>
      <c r="S851" s="20"/>
      <c r="T851" s="20"/>
      <c r="U851" s="20"/>
      <c r="V851" s="212"/>
      <c r="W851" s="20"/>
      <c r="X851" s="20"/>
      <c r="Y851" s="20"/>
      <c r="Z851" s="20"/>
    </row>
    <row r="852" ht="22.5" customHeight="1">
      <c r="A852" s="20"/>
      <c r="B852" s="208"/>
      <c r="C852" s="208"/>
      <c r="D852" s="208"/>
      <c r="E852" s="208"/>
      <c r="F852" s="208"/>
      <c r="G852" s="208"/>
      <c r="H852" s="208"/>
      <c r="I852" s="208"/>
      <c r="J852" s="208"/>
      <c r="K852" s="208"/>
      <c r="L852" s="208"/>
      <c r="M852" s="208"/>
      <c r="N852" s="208"/>
      <c r="O852" s="20"/>
      <c r="P852" s="20"/>
      <c r="Q852" s="208"/>
      <c r="R852" s="208"/>
      <c r="S852" s="20"/>
      <c r="T852" s="20"/>
      <c r="U852" s="20"/>
      <c r="V852" s="212"/>
      <c r="W852" s="20"/>
      <c r="X852" s="20"/>
      <c r="Y852" s="20"/>
      <c r="Z852" s="20"/>
    </row>
    <row r="853" ht="22.5" customHeight="1">
      <c r="A853" s="20"/>
      <c r="B853" s="208"/>
      <c r="C853" s="208"/>
      <c r="D853" s="208"/>
      <c r="E853" s="208"/>
      <c r="F853" s="208"/>
      <c r="G853" s="208"/>
      <c r="H853" s="208"/>
      <c r="I853" s="208"/>
      <c r="J853" s="208"/>
      <c r="K853" s="208"/>
      <c r="L853" s="208"/>
      <c r="M853" s="208"/>
      <c r="N853" s="208"/>
      <c r="O853" s="20"/>
      <c r="P853" s="20"/>
      <c r="Q853" s="208"/>
      <c r="R853" s="208"/>
      <c r="S853" s="20"/>
      <c r="T853" s="20"/>
      <c r="U853" s="20"/>
      <c r="V853" s="212"/>
      <c r="W853" s="20"/>
      <c r="X853" s="20"/>
      <c r="Y853" s="20"/>
      <c r="Z853" s="20"/>
    </row>
    <row r="854" ht="22.5" customHeight="1">
      <c r="A854" s="20"/>
      <c r="B854" s="208"/>
      <c r="C854" s="208"/>
      <c r="D854" s="208"/>
      <c r="E854" s="208"/>
      <c r="F854" s="208"/>
      <c r="G854" s="208"/>
      <c r="H854" s="208"/>
      <c r="I854" s="208"/>
      <c r="J854" s="208"/>
      <c r="K854" s="208"/>
      <c r="L854" s="208"/>
      <c r="M854" s="208"/>
      <c r="N854" s="208"/>
      <c r="O854" s="20"/>
      <c r="P854" s="20"/>
      <c r="Q854" s="208"/>
      <c r="R854" s="208"/>
      <c r="S854" s="20"/>
      <c r="T854" s="20"/>
      <c r="U854" s="20"/>
      <c r="V854" s="212"/>
      <c r="W854" s="20"/>
      <c r="X854" s="20"/>
      <c r="Y854" s="20"/>
      <c r="Z854" s="20"/>
    </row>
    <row r="855" ht="22.5" customHeight="1">
      <c r="A855" s="20"/>
      <c r="B855" s="208"/>
      <c r="C855" s="208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"/>
      <c r="P855" s="20"/>
      <c r="Q855" s="208"/>
      <c r="R855" s="208"/>
      <c r="S855" s="20"/>
      <c r="T855" s="20"/>
      <c r="U855" s="20"/>
      <c r="V855" s="212"/>
      <c r="W855" s="20"/>
      <c r="X855" s="20"/>
      <c r="Y855" s="20"/>
      <c r="Z855" s="20"/>
    </row>
    <row r="856" ht="22.5" customHeight="1">
      <c r="A856" s="20"/>
      <c r="B856" s="208"/>
      <c r="C856" s="208"/>
      <c r="D856" s="208"/>
      <c r="E856" s="208"/>
      <c r="F856" s="208"/>
      <c r="G856" s="208"/>
      <c r="H856" s="208"/>
      <c r="I856" s="208"/>
      <c r="J856" s="208"/>
      <c r="K856" s="208"/>
      <c r="L856" s="208"/>
      <c r="M856" s="208"/>
      <c r="N856" s="208"/>
      <c r="O856" s="20"/>
      <c r="P856" s="20"/>
      <c r="Q856" s="208"/>
      <c r="R856" s="208"/>
      <c r="S856" s="20"/>
      <c r="T856" s="20"/>
      <c r="U856" s="20"/>
      <c r="V856" s="212"/>
      <c r="W856" s="20"/>
      <c r="X856" s="20"/>
      <c r="Y856" s="20"/>
      <c r="Z856" s="20"/>
    </row>
    <row r="857" ht="22.5" customHeight="1">
      <c r="A857" s="20"/>
      <c r="B857" s="208"/>
      <c r="C857" s="208"/>
      <c r="D857" s="208"/>
      <c r="E857" s="208"/>
      <c r="F857" s="208"/>
      <c r="G857" s="208"/>
      <c r="H857" s="208"/>
      <c r="I857" s="208"/>
      <c r="J857" s="208"/>
      <c r="K857" s="208"/>
      <c r="L857" s="208"/>
      <c r="M857" s="208"/>
      <c r="N857" s="208"/>
      <c r="O857" s="20"/>
      <c r="P857" s="20"/>
      <c r="Q857" s="208"/>
      <c r="R857" s="208"/>
      <c r="S857" s="20"/>
      <c r="T857" s="20"/>
      <c r="U857" s="20"/>
      <c r="V857" s="212"/>
      <c r="W857" s="20"/>
      <c r="X857" s="20"/>
      <c r="Y857" s="20"/>
      <c r="Z857" s="20"/>
    </row>
    <row r="858" ht="22.5" customHeight="1">
      <c r="A858" s="20"/>
      <c r="B858" s="208"/>
      <c r="C858" s="208"/>
      <c r="D858" s="208"/>
      <c r="E858" s="208"/>
      <c r="F858" s="208"/>
      <c r="G858" s="208"/>
      <c r="H858" s="208"/>
      <c r="I858" s="208"/>
      <c r="J858" s="208"/>
      <c r="K858" s="208"/>
      <c r="L858" s="208"/>
      <c r="M858" s="208"/>
      <c r="N858" s="208"/>
      <c r="O858" s="20"/>
      <c r="P858" s="20"/>
      <c r="Q858" s="208"/>
      <c r="R858" s="208"/>
      <c r="S858" s="20"/>
      <c r="T858" s="20"/>
      <c r="U858" s="20"/>
      <c r="V858" s="212"/>
      <c r="W858" s="20"/>
      <c r="X858" s="20"/>
      <c r="Y858" s="20"/>
      <c r="Z858" s="20"/>
    </row>
    <row r="859" ht="22.5" customHeight="1">
      <c r="A859" s="20"/>
      <c r="B859" s="208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"/>
      <c r="P859" s="20"/>
      <c r="Q859" s="208"/>
      <c r="R859" s="208"/>
      <c r="S859" s="20"/>
      <c r="T859" s="20"/>
      <c r="U859" s="20"/>
      <c r="V859" s="212"/>
      <c r="W859" s="20"/>
      <c r="X859" s="20"/>
      <c r="Y859" s="20"/>
      <c r="Z859" s="20"/>
    </row>
    <row r="860" ht="22.5" customHeight="1">
      <c r="A860" s="20"/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8"/>
      <c r="M860" s="208"/>
      <c r="N860" s="208"/>
      <c r="O860" s="20"/>
      <c r="P860" s="20"/>
      <c r="Q860" s="208"/>
      <c r="R860" s="208"/>
      <c r="S860" s="20"/>
      <c r="T860" s="20"/>
      <c r="U860" s="20"/>
      <c r="V860" s="212"/>
      <c r="W860" s="20"/>
      <c r="X860" s="20"/>
      <c r="Y860" s="20"/>
      <c r="Z860" s="20"/>
    </row>
    <row r="861" ht="22.5" customHeight="1">
      <c r="A861" s="20"/>
      <c r="B861" s="208"/>
      <c r="C861" s="208"/>
      <c r="D861" s="208"/>
      <c r="E861" s="208"/>
      <c r="F861" s="208"/>
      <c r="G861" s="208"/>
      <c r="H861" s="208"/>
      <c r="I861" s="208"/>
      <c r="J861" s="208"/>
      <c r="K861" s="208"/>
      <c r="L861" s="208"/>
      <c r="M861" s="208"/>
      <c r="N861" s="208"/>
      <c r="O861" s="20"/>
      <c r="P861" s="20"/>
      <c r="Q861" s="208"/>
      <c r="R861" s="208"/>
      <c r="S861" s="20"/>
      <c r="T861" s="20"/>
      <c r="U861" s="20"/>
      <c r="V861" s="212"/>
      <c r="W861" s="20"/>
      <c r="X861" s="20"/>
      <c r="Y861" s="20"/>
      <c r="Z861" s="20"/>
    </row>
    <row r="862" ht="22.5" customHeight="1">
      <c r="A862" s="20"/>
      <c r="B862" s="208"/>
      <c r="C862" s="208"/>
      <c r="D862" s="208"/>
      <c r="E862" s="208"/>
      <c r="F862" s="208"/>
      <c r="G862" s="208"/>
      <c r="H862" s="208"/>
      <c r="I862" s="208"/>
      <c r="J862" s="208"/>
      <c r="K862" s="208"/>
      <c r="L862" s="208"/>
      <c r="M862" s="208"/>
      <c r="N862" s="208"/>
      <c r="O862" s="20"/>
      <c r="P862" s="20"/>
      <c r="Q862" s="208"/>
      <c r="R862" s="208"/>
      <c r="S862" s="20"/>
      <c r="T862" s="20"/>
      <c r="U862" s="20"/>
      <c r="V862" s="212"/>
      <c r="W862" s="20"/>
      <c r="X862" s="20"/>
      <c r="Y862" s="20"/>
      <c r="Z862" s="20"/>
    </row>
    <row r="863" ht="22.5" customHeight="1">
      <c r="A863" s="20"/>
      <c r="B863" s="208"/>
      <c r="C863" s="208"/>
      <c r="D863" s="208"/>
      <c r="E863" s="208"/>
      <c r="F863" s="208"/>
      <c r="G863" s="208"/>
      <c r="H863" s="208"/>
      <c r="I863" s="208"/>
      <c r="J863" s="208"/>
      <c r="K863" s="208"/>
      <c r="L863" s="208"/>
      <c r="M863" s="208"/>
      <c r="N863" s="208"/>
      <c r="O863" s="20"/>
      <c r="P863" s="20"/>
      <c r="Q863" s="208"/>
      <c r="R863" s="208"/>
      <c r="S863" s="20"/>
      <c r="T863" s="20"/>
      <c r="U863" s="20"/>
      <c r="V863" s="212"/>
      <c r="W863" s="20"/>
      <c r="X863" s="20"/>
      <c r="Y863" s="20"/>
      <c r="Z863" s="20"/>
    </row>
    <row r="864" ht="22.5" customHeight="1">
      <c r="A864" s="20"/>
      <c r="B864" s="208"/>
      <c r="C864" s="208"/>
      <c r="D864" s="208"/>
      <c r="E864" s="208"/>
      <c r="F864" s="208"/>
      <c r="G864" s="208"/>
      <c r="H864" s="208"/>
      <c r="I864" s="208"/>
      <c r="J864" s="208"/>
      <c r="K864" s="208"/>
      <c r="L864" s="208"/>
      <c r="M864" s="208"/>
      <c r="N864" s="208"/>
      <c r="O864" s="20"/>
      <c r="P864" s="20"/>
      <c r="Q864" s="208"/>
      <c r="R864" s="208"/>
      <c r="S864" s="20"/>
      <c r="T864" s="20"/>
      <c r="U864" s="20"/>
      <c r="V864" s="212"/>
      <c r="W864" s="20"/>
      <c r="X864" s="20"/>
      <c r="Y864" s="20"/>
      <c r="Z864" s="20"/>
    </row>
    <row r="865" ht="22.5" customHeight="1">
      <c r="A865" s="20"/>
      <c r="B865" s="208"/>
      <c r="C865" s="208"/>
      <c r="D865" s="208"/>
      <c r="E865" s="208"/>
      <c r="F865" s="208"/>
      <c r="G865" s="208"/>
      <c r="H865" s="208"/>
      <c r="I865" s="208"/>
      <c r="J865" s="208"/>
      <c r="K865" s="208"/>
      <c r="L865" s="208"/>
      <c r="M865" s="208"/>
      <c r="N865" s="208"/>
      <c r="O865" s="20"/>
      <c r="P865" s="20"/>
      <c r="Q865" s="208"/>
      <c r="R865" s="208"/>
      <c r="S865" s="20"/>
      <c r="T865" s="20"/>
      <c r="U865" s="20"/>
      <c r="V865" s="212"/>
      <c r="W865" s="20"/>
      <c r="X865" s="20"/>
      <c r="Y865" s="20"/>
      <c r="Z865" s="20"/>
    </row>
    <row r="866" ht="22.5" customHeight="1">
      <c r="A866" s="20"/>
      <c r="B866" s="208"/>
      <c r="C866" s="208"/>
      <c r="D866" s="208"/>
      <c r="E866" s="208"/>
      <c r="F866" s="208"/>
      <c r="G866" s="208"/>
      <c r="H866" s="208"/>
      <c r="I866" s="208"/>
      <c r="J866" s="208"/>
      <c r="K866" s="208"/>
      <c r="L866" s="208"/>
      <c r="M866" s="208"/>
      <c r="N866" s="208"/>
      <c r="O866" s="20"/>
      <c r="P866" s="20"/>
      <c r="Q866" s="208"/>
      <c r="R866" s="208"/>
      <c r="S866" s="20"/>
      <c r="T866" s="20"/>
      <c r="U866" s="20"/>
      <c r="V866" s="212"/>
      <c r="W866" s="20"/>
      <c r="X866" s="20"/>
      <c r="Y866" s="20"/>
      <c r="Z866" s="20"/>
    </row>
    <row r="867" ht="22.5" customHeight="1">
      <c r="A867" s="20"/>
      <c r="B867" s="208"/>
      <c r="C867" s="208"/>
      <c r="D867" s="208"/>
      <c r="E867" s="208"/>
      <c r="F867" s="208"/>
      <c r="G867" s="208"/>
      <c r="H867" s="208"/>
      <c r="I867" s="208"/>
      <c r="J867" s="208"/>
      <c r="K867" s="208"/>
      <c r="L867" s="208"/>
      <c r="M867" s="208"/>
      <c r="N867" s="208"/>
      <c r="O867" s="20"/>
      <c r="P867" s="20"/>
      <c r="Q867" s="208"/>
      <c r="R867" s="208"/>
      <c r="S867" s="20"/>
      <c r="T867" s="20"/>
      <c r="U867" s="20"/>
      <c r="V867" s="212"/>
      <c r="W867" s="20"/>
      <c r="X867" s="20"/>
      <c r="Y867" s="20"/>
      <c r="Z867" s="20"/>
    </row>
    <row r="868" ht="22.5" customHeight="1">
      <c r="A868" s="20"/>
      <c r="B868" s="208"/>
      <c r="C868" s="208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08"/>
      <c r="O868" s="20"/>
      <c r="P868" s="20"/>
      <c r="Q868" s="208"/>
      <c r="R868" s="208"/>
      <c r="S868" s="20"/>
      <c r="T868" s="20"/>
      <c r="U868" s="20"/>
      <c r="V868" s="212"/>
      <c r="W868" s="20"/>
      <c r="X868" s="20"/>
      <c r="Y868" s="20"/>
      <c r="Z868" s="20"/>
    </row>
    <row r="869" ht="22.5" customHeight="1">
      <c r="A869" s="20"/>
      <c r="B869" s="208"/>
      <c r="C869" s="208"/>
      <c r="D869" s="208"/>
      <c r="E869" s="208"/>
      <c r="F869" s="208"/>
      <c r="G869" s="208"/>
      <c r="H869" s="208"/>
      <c r="I869" s="208"/>
      <c r="J869" s="208"/>
      <c r="K869" s="208"/>
      <c r="L869" s="208"/>
      <c r="M869" s="208"/>
      <c r="N869" s="208"/>
      <c r="O869" s="20"/>
      <c r="P869" s="20"/>
      <c r="Q869" s="208"/>
      <c r="R869" s="208"/>
      <c r="S869" s="20"/>
      <c r="T869" s="20"/>
      <c r="U869" s="20"/>
      <c r="V869" s="212"/>
      <c r="W869" s="20"/>
      <c r="X869" s="20"/>
      <c r="Y869" s="20"/>
      <c r="Z869" s="20"/>
    </row>
    <row r="870" ht="22.5" customHeight="1">
      <c r="A870" s="20"/>
      <c r="B870" s="208"/>
      <c r="C870" s="208"/>
      <c r="D870" s="208"/>
      <c r="E870" s="208"/>
      <c r="F870" s="208"/>
      <c r="G870" s="208"/>
      <c r="H870" s="208"/>
      <c r="I870" s="208"/>
      <c r="J870" s="208"/>
      <c r="K870" s="208"/>
      <c r="L870" s="208"/>
      <c r="M870" s="208"/>
      <c r="N870" s="208"/>
      <c r="O870" s="20"/>
      <c r="P870" s="20"/>
      <c r="Q870" s="208"/>
      <c r="R870" s="208"/>
      <c r="S870" s="20"/>
      <c r="T870" s="20"/>
      <c r="U870" s="20"/>
      <c r="V870" s="212"/>
      <c r="W870" s="20"/>
      <c r="X870" s="20"/>
      <c r="Y870" s="20"/>
      <c r="Z870" s="20"/>
    </row>
    <row r="871" ht="22.5" customHeight="1">
      <c r="A871" s="20"/>
      <c r="B871" s="208"/>
      <c r="C871" s="208"/>
      <c r="D871" s="208"/>
      <c r="E871" s="208"/>
      <c r="F871" s="208"/>
      <c r="G871" s="208"/>
      <c r="H871" s="208"/>
      <c r="I871" s="208"/>
      <c r="J871" s="208"/>
      <c r="K871" s="208"/>
      <c r="L871" s="208"/>
      <c r="M871" s="208"/>
      <c r="N871" s="208"/>
      <c r="O871" s="20"/>
      <c r="P871" s="20"/>
      <c r="Q871" s="208"/>
      <c r="R871" s="208"/>
      <c r="S871" s="20"/>
      <c r="T871" s="20"/>
      <c r="U871" s="20"/>
      <c r="V871" s="212"/>
      <c r="W871" s="20"/>
      <c r="X871" s="20"/>
      <c r="Y871" s="20"/>
      <c r="Z871" s="20"/>
    </row>
    <row r="872" ht="22.5" customHeight="1">
      <c r="A872" s="20"/>
      <c r="B872" s="208"/>
      <c r="C872" s="208"/>
      <c r="D872" s="208"/>
      <c r="E872" s="208"/>
      <c r="F872" s="208"/>
      <c r="G872" s="208"/>
      <c r="H872" s="208"/>
      <c r="I872" s="208"/>
      <c r="J872" s="208"/>
      <c r="K872" s="208"/>
      <c r="L872" s="208"/>
      <c r="M872" s="208"/>
      <c r="N872" s="208"/>
      <c r="O872" s="20"/>
      <c r="P872" s="20"/>
      <c r="Q872" s="208"/>
      <c r="R872" s="208"/>
      <c r="S872" s="20"/>
      <c r="T872" s="20"/>
      <c r="U872" s="20"/>
      <c r="V872" s="212"/>
      <c r="W872" s="20"/>
      <c r="X872" s="20"/>
      <c r="Y872" s="20"/>
      <c r="Z872" s="20"/>
    </row>
    <row r="873" ht="22.5" customHeight="1">
      <c r="A873" s="20"/>
      <c r="B873" s="208"/>
      <c r="C873" s="208"/>
      <c r="D873" s="208"/>
      <c r="E873" s="208"/>
      <c r="F873" s="208"/>
      <c r="G873" s="208"/>
      <c r="H873" s="208"/>
      <c r="I873" s="208"/>
      <c r="J873" s="208"/>
      <c r="K873" s="208"/>
      <c r="L873" s="208"/>
      <c r="M873" s="208"/>
      <c r="N873" s="208"/>
      <c r="O873" s="20"/>
      <c r="P873" s="20"/>
      <c r="Q873" s="208"/>
      <c r="R873" s="208"/>
      <c r="S873" s="20"/>
      <c r="T873" s="20"/>
      <c r="U873" s="20"/>
      <c r="V873" s="212"/>
      <c r="W873" s="20"/>
      <c r="X873" s="20"/>
      <c r="Y873" s="20"/>
      <c r="Z873" s="20"/>
    </row>
    <row r="874" ht="22.5" customHeight="1">
      <c r="A874" s="20"/>
      <c r="B874" s="208"/>
      <c r="C874" s="208"/>
      <c r="D874" s="208"/>
      <c r="E874" s="208"/>
      <c r="F874" s="208"/>
      <c r="G874" s="208"/>
      <c r="H874" s="208"/>
      <c r="I874" s="208"/>
      <c r="J874" s="208"/>
      <c r="K874" s="208"/>
      <c r="L874" s="208"/>
      <c r="M874" s="208"/>
      <c r="N874" s="208"/>
      <c r="O874" s="20"/>
      <c r="P874" s="20"/>
      <c r="Q874" s="208"/>
      <c r="R874" s="208"/>
      <c r="S874" s="20"/>
      <c r="T874" s="20"/>
      <c r="U874" s="20"/>
      <c r="V874" s="212"/>
      <c r="W874" s="20"/>
      <c r="X874" s="20"/>
      <c r="Y874" s="20"/>
      <c r="Z874" s="20"/>
    </row>
    <row r="875" ht="22.5" customHeight="1">
      <c r="A875" s="20"/>
      <c r="B875" s="208"/>
      <c r="C875" s="208"/>
      <c r="D875" s="208"/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"/>
      <c r="P875" s="20"/>
      <c r="Q875" s="208"/>
      <c r="R875" s="208"/>
      <c r="S875" s="20"/>
      <c r="T875" s="20"/>
      <c r="U875" s="20"/>
      <c r="V875" s="212"/>
      <c r="W875" s="20"/>
      <c r="X875" s="20"/>
      <c r="Y875" s="20"/>
      <c r="Z875" s="20"/>
    </row>
    <row r="876" ht="22.5" customHeight="1">
      <c r="A876" s="20"/>
      <c r="B876" s="208"/>
      <c r="C876" s="208"/>
      <c r="D876" s="208"/>
      <c r="E876" s="208"/>
      <c r="F876" s="208"/>
      <c r="G876" s="208"/>
      <c r="H876" s="208"/>
      <c r="I876" s="208"/>
      <c r="J876" s="208"/>
      <c r="K876" s="208"/>
      <c r="L876" s="208"/>
      <c r="M876" s="208"/>
      <c r="N876" s="208"/>
      <c r="O876" s="20"/>
      <c r="P876" s="20"/>
      <c r="Q876" s="208"/>
      <c r="R876" s="208"/>
      <c r="S876" s="20"/>
      <c r="T876" s="20"/>
      <c r="U876" s="20"/>
      <c r="V876" s="212"/>
      <c r="W876" s="20"/>
      <c r="X876" s="20"/>
      <c r="Y876" s="20"/>
      <c r="Z876" s="20"/>
    </row>
    <row r="877" ht="22.5" customHeight="1">
      <c r="A877" s="20"/>
      <c r="B877" s="208"/>
      <c r="C877" s="208"/>
      <c r="D877" s="208"/>
      <c r="E877" s="208"/>
      <c r="F877" s="208"/>
      <c r="G877" s="208"/>
      <c r="H877" s="208"/>
      <c r="I877" s="208"/>
      <c r="J877" s="208"/>
      <c r="K877" s="208"/>
      <c r="L877" s="208"/>
      <c r="M877" s="208"/>
      <c r="N877" s="208"/>
      <c r="O877" s="20"/>
      <c r="P877" s="20"/>
      <c r="Q877" s="208"/>
      <c r="R877" s="208"/>
      <c r="S877" s="20"/>
      <c r="T877" s="20"/>
      <c r="U877" s="20"/>
      <c r="V877" s="212"/>
      <c r="W877" s="20"/>
      <c r="X877" s="20"/>
      <c r="Y877" s="20"/>
      <c r="Z877" s="20"/>
    </row>
    <row r="878" ht="22.5" customHeight="1">
      <c r="A878" s="20"/>
      <c r="B878" s="208"/>
      <c r="C878" s="208"/>
      <c r="D878" s="208"/>
      <c r="E878" s="208"/>
      <c r="F878" s="208"/>
      <c r="G878" s="208"/>
      <c r="H878" s="208"/>
      <c r="I878" s="208"/>
      <c r="J878" s="208"/>
      <c r="K878" s="208"/>
      <c r="L878" s="208"/>
      <c r="M878" s="208"/>
      <c r="N878" s="208"/>
      <c r="O878" s="20"/>
      <c r="P878" s="20"/>
      <c r="Q878" s="208"/>
      <c r="R878" s="208"/>
      <c r="S878" s="20"/>
      <c r="T878" s="20"/>
      <c r="U878" s="20"/>
      <c r="V878" s="212"/>
      <c r="W878" s="20"/>
      <c r="X878" s="20"/>
      <c r="Y878" s="20"/>
      <c r="Z878" s="20"/>
    </row>
    <row r="879" ht="22.5" customHeight="1">
      <c r="A879" s="20"/>
      <c r="B879" s="208"/>
      <c r="C879" s="208"/>
      <c r="D879" s="208"/>
      <c r="E879" s="208"/>
      <c r="F879" s="208"/>
      <c r="G879" s="208"/>
      <c r="H879" s="208"/>
      <c r="I879" s="208"/>
      <c r="J879" s="208"/>
      <c r="K879" s="208"/>
      <c r="L879" s="208"/>
      <c r="M879" s="208"/>
      <c r="N879" s="208"/>
      <c r="O879" s="20"/>
      <c r="P879" s="20"/>
      <c r="Q879" s="208"/>
      <c r="R879" s="208"/>
      <c r="S879" s="20"/>
      <c r="T879" s="20"/>
      <c r="U879" s="20"/>
      <c r="V879" s="212"/>
      <c r="W879" s="20"/>
      <c r="X879" s="20"/>
      <c r="Y879" s="20"/>
      <c r="Z879" s="20"/>
    </row>
    <row r="880" ht="22.5" customHeight="1">
      <c r="A880" s="20"/>
      <c r="B880" s="208"/>
      <c r="C880" s="208"/>
      <c r="D880" s="208"/>
      <c r="E880" s="208"/>
      <c r="F880" s="208"/>
      <c r="G880" s="208"/>
      <c r="H880" s="208"/>
      <c r="I880" s="208"/>
      <c r="J880" s="208"/>
      <c r="K880" s="208"/>
      <c r="L880" s="208"/>
      <c r="M880" s="208"/>
      <c r="N880" s="208"/>
      <c r="O880" s="20"/>
      <c r="P880" s="20"/>
      <c r="Q880" s="208"/>
      <c r="R880" s="208"/>
      <c r="S880" s="20"/>
      <c r="T880" s="20"/>
      <c r="U880" s="20"/>
      <c r="V880" s="212"/>
      <c r="W880" s="20"/>
      <c r="X880" s="20"/>
      <c r="Y880" s="20"/>
      <c r="Z880" s="20"/>
    </row>
    <row r="881" ht="22.5" customHeight="1">
      <c r="A881" s="20"/>
      <c r="B881" s="208"/>
      <c r="C881" s="208"/>
      <c r="D881" s="208"/>
      <c r="E881" s="208"/>
      <c r="F881" s="208"/>
      <c r="G881" s="208"/>
      <c r="H881" s="208"/>
      <c r="I881" s="208"/>
      <c r="J881" s="208"/>
      <c r="K881" s="208"/>
      <c r="L881" s="208"/>
      <c r="M881" s="208"/>
      <c r="N881" s="208"/>
      <c r="O881" s="20"/>
      <c r="P881" s="20"/>
      <c r="Q881" s="208"/>
      <c r="R881" s="208"/>
      <c r="S881" s="20"/>
      <c r="T881" s="20"/>
      <c r="U881" s="20"/>
      <c r="V881" s="212"/>
      <c r="W881" s="20"/>
      <c r="X881" s="20"/>
      <c r="Y881" s="20"/>
      <c r="Z881" s="20"/>
    </row>
    <row r="882" ht="22.5" customHeight="1">
      <c r="A882" s="20"/>
      <c r="B882" s="208"/>
      <c r="C882" s="208"/>
      <c r="D882" s="208"/>
      <c r="E882" s="208"/>
      <c r="F882" s="208"/>
      <c r="G882" s="208"/>
      <c r="H882" s="208"/>
      <c r="I882" s="208"/>
      <c r="J882" s="208"/>
      <c r="K882" s="208"/>
      <c r="L882" s="208"/>
      <c r="M882" s="208"/>
      <c r="N882" s="208"/>
      <c r="O882" s="20"/>
      <c r="P882" s="20"/>
      <c r="Q882" s="208"/>
      <c r="R882" s="208"/>
      <c r="S882" s="20"/>
      <c r="T882" s="20"/>
      <c r="U882" s="20"/>
      <c r="V882" s="212"/>
      <c r="W882" s="20"/>
      <c r="X882" s="20"/>
      <c r="Y882" s="20"/>
      <c r="Z882" s="20"/>
    </row>
    <row r="883" ht="22.5" customHeight="1">
      <c r="A883" s="20"/>
      <c r="B883" s="208"/>
      <c r="C883" s="208"/>
      <c r="D883" s="208"/>
      <c r="E883" s="208"/>
      <c r="F883" s="208"/>
      <c r="G883" s="208"/>
      <c r="H883" s="208"/>
      <c r="I883" s="208"/>
      <c r="J883" s="208"/>
      <c r="K883" s="208"/>
      <c r="L883" s="208"/>
      <c r="M883" s="208"/>
      <c r="N883" s="208"/>
      <c r="O883" s="20"/>
      <c r="P883" s="20"/>
      <c r="Q883" s="208"/>
      <c r="R883" s="208"/>
      <c r="S883" s="20"/>
      <c r="T883" s="20"/>
      <c r="U883" s="20"/>
      <c r="V883" s="212"/>
      <c r="W883" s="20"/>
      <c r="X883" s="20"/>
      <c r="Y883" s="20"/>
      <c r="Z883" s="20"/>
    </row>
    <row r="884" ht="22.5" customHeight="1">
      <c r="A884" s="20"/>
      <c r="B884" s="208"/>
      <c r="C884" s="208"/>
      <c r="D884" s="208"/>
      <c r="E884" s="208"/>
      <c r="F884" s="208"/>
      <c r="G884" s="208"/>
      <c r="H884" s="208"/>
      <c r="I884" s="208"/>
      <c r="J884" s="208"/>
      <c r="K884" s="208"/>
      <c r="L884" s="208"/>
      <c r="M884" s="208"/>
      <c r="N884" s="208"/>
      <c r="O884" s="20"/>
      <c r="P884" s="20"/>
      <c r="Q884" s="208"/>
      <c r="R884" s="208"/>
      <c r="S884" s="20"/>
      <c r="T884" s="20"/>
      <c r="U884" s="20"/>
      <c r="V884" s="212"/>
      <c r="W884" s="20"/>
      <c r="X884" s="20"/>
      <c r="Y884" s="20"/>
      <c r="Z884" s="20"/>
    </row>
    <row r="885" ht="22.5" customHeight="1">
      <c r="A885" s="20"/>
      <c r="B885" s="208"/>
      <c r="C885" s="208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"/>
      <c r="P885" s="20"/>
      <c r="Q885" s="208"/>
      <c r="R885" s="208"/>
      <c r="S885" s="20"/>
      <c r="T885" s="20"/>
      <c r="U885" s="20"/>
      <c r="V885" s="212"/>
      <c r="W885" s="20"/>
      <c r="X885" s="20"/>
      <c r="Y885" s="20"/>
      <c r="Z885" s="20"/>
    </row>
    <row r="886" ht="22.5" customHeight="1">
      <c r="A886" s="20"/>
      <c r="B886" s="208"/>
      <c r="C886" s="208"/>
      <c r="D886" s="208"/>
      <c r="E886" s="208"/>
      <c r="F886" s="208"/>
      <c r="G886" s="208"/>
      <c r="H886" s="208"/>
      <c r="I886" s="208"/>
      <c r="J886" s="208"/>
      <c r="K886" s="208"/>
      <c r="L886" s="208"/>
      <c r="M886" s="208"/>
      <c r="N886" s="208"/>
      <c r="O886" s="20"/>
      <c r="P886" s="20"/>
      <c r="Q886" s="208"/>
      <c r="R886" s="208"/>
      <c r="S886" s="20"/>
      <c r="T886" s="20"/>
      <c r="U886" s="20"/>
      <c r="V886" s="212"/>
      <c r="W886" s="20"/>
      <c r="X886" s="20"/>
      <c r="Y886" s="20"/>
      <c r="Z886" s="20"/>
    </row>
    <row r="887" ht="22.5" customHeight="1">
      <c r="A887" s="20"/>
      <c r="B887" s="208"/>
      <c r="C887" s="208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0"/>
      <c r="P887" s="20"/>
      <c r="Q887" s="208"/>
      <c r="R887" s="208"/>
      <c r="S887" s="20"/>
      <c r="T887" s="20"/>
      <c r="U887" s="20"/>
      <c r="V887" s="212"/>
      <c r="W887" s="20"/>
      <c r="X887" s="20"/>
      <c r="Y887" s="20"/>
      <c r="Z887" s="20"/>
    </row>
    <row r="888" ht="22.5" customHeight="1">
      <c r="A888" s="20"/>
      <c r="B888" s="208"/>
      <c r="C888" s="208"/>
      <c r="D888" s="208"/>
      <c r="E888" s="208"/>
      <c r="F888" s="208"/>
      <c r="G888" s="208"/>
      <c r="H888" s="208"/>
      <c r="I888" s="208"/>
      <c r="J888" s="208"/>
      <c r="K888" s="208"/>
      <c r="L888" s="208"/>
      <c r="M888" s="208"/>
      <c r="N888" s="208"/>
      <c r="O888" s="20"/>
      <c r="P888" s="20"/>
      <c r="Q888" s="208"/>
      <c r="R888" s="208"/>
      <c r="S888" s="20"/>
      <c r="T888" s="20"/>
      <c r="U888" s="20"/>
      <c r="V888" s="212"/>
      <c r="W888" s="20"/>
      <c r="X888" s="20"/>
      <c r="Y888" s="20"/>
      <c r="Z888" s="20"/>
    </row>
    <row r="889" ht="22.5" customHeight="1">
      <c r="A889" s="20"/>
      <c r="B889" s="208"/>
      <c r="C889" s="208"/>
      <c r="D889" s="208"/>
      <c r="E889" s="208"/>
      <c r="F889" s="208"/>
      <c r="G889" s="208"/>
      <c r="H889" s="208"/>
      <c r="I889" s="208"/>
      <c r="J889" s="208"/>
      <c r="K889" s="208"/>
      <c r="L889" s="208"/>
      <c r="M889" s="208"/>
      <c r="N889" s="208"/>
      <c r="O889" s="20"/>
      <c r="P889" s="20"/>
      <c r="Q889" s="208"/>
      <c r="R889" s="208"/>
      <c r="S889" s="20"/>
      <c r="T889" s="20"/>
      <c r="U889" s="20"/>
      <c r="V889" s="212"/>
      <c r="W889" s="20"/>
      <c r="X889" s="20"/>
      <c r="Y889" s="20"/>
      <c r="Z889" s="20"/>
    </row>
    <row r="890" ht="22.5" customHeight="1">
      <c r="A890" s="20"/>
      <c r="B890" s="208"/>
      <c r="C890" s="208"/>
      <c r="D890" s="208"/>
      <c r="E890" s="208"/>
      <c r="F890" s="208"/>
      <c r="G890" s="208"/>
      <c r="H890" s="208"/>
      <c r="I890" s="208"/>
      <c r="J890" s="208"/>
      <c r="K890" s="208"/>
      <c r="L890" s="208"/>
      <c r="M890" s="208"/>
      <c r="N890" s="208"/>
      <c r="O890" s="20"/>
      <c r="P890" s="20"/>
      <c r="Q890" s="208"/>
      <c r="R890" s="208"/>
      <c r="S890" s="20"/>
      <c r="T890" s="20"/>
      <c r="U890" s="20"/>
      <c r="V890" s="212"/>
      <c r="W890" s="20"/>
      <c r="X890" s="20"/>
      <c r="Y890" s="20"/>
      <c r="Z890" s="20"/>
    </row>
    <row r="891" ht="22.5" customHeight="1">
      <c r="A891" s="20"/>
      <c r="B891" s="208"/>
      <c r="C891" s="208"/>
      <c r="D891" s="208"/>
      <c r="E891" s="208"/>
      <c r="F891" s="208"/>
      <c r="G891" s="208"/>
      <c r="H891" s="208"/>
      <c r="I891" s="208"/>
      <c r="J891" s="208"/>
      <c r="K891" s="208"/>
      <c r="L891" s="208"/>
      <c r="M891" s="208"/>
      <c r="N891" s="208"/>
      <c r="O891" s="20"/>
      <c r="P891" s="20"/>
      <c r="Q891" s="208"/>
      <c r="R891" s="208"/>
      <c r="S891" s="20"/>
      <c r="T891" s="20"/>
      <c r="U891" s="20"/>
      <c r="V891" s="212"/>
      <c r="W891" s="20"/>
      <c r="X891" s="20"/>
      <c r="Y891" s="20"/>
      <c r="Z891" s="20"/>
    </row>
    <row r="892" ht="22.5" customHeight="1">
      <c r="A892" s="20"/>
      <c r="B892" s="208"/>
      <c r="C892" s="208"/>
      <c r="D892" s="208"/>
      <c r="E892" s="208"/>
      <c r="F892" s="208"/>
      <c r="G892" s="208"/>
      <c r="H892" s="208"/>
      <c r="I892" s="208"/>
      <c r="J892" s="208"/>
      <c r="K892" s="208"/>
      <c r="L892" s="208"/>
      <c r="M892" s="208"/>
      <c r="N892" s="208"/>
      <c r="O892" s="20"/>
      <c r="P892" s="20"/>
      <c r="Q892" s="208"/>
      <c r="R892" s="208"/>
      <c r="S892" s="20"/>
      <c r="T892" s="20"/>
      <c r="U892" s="20"/>
      <c r="V892" s="212"/>
      <c r="W892" s="20"/>
      <c r="X892" s="20"/>
      <c r="Y892" s="20"/>
      <c r="Z892" s="20"/>
    </row>
    <row r="893" ht="22.5" customHeight="1">
      <c r="A893" s="20"/>
      <c r="B893" s="208"/>
      <c r="C893" s="208"/>
      <c r="D893" s="208"/>
      <c r="E893" s="208"/>
      <c r="F893" s="208"/>
      <c r="G893" s="208"/>
      <c r="H893" s="208"/>
      <c r="I893" s="208"/>
      <c r="J893" s="208"/>
      <c r="K893" s="208"/>
      <c r="L893" s="208"/>
      <c r="M893" s="208"/>
      <c r="N893" s="208"/>
      <c r="O893" s="20"/>
      <c r="P893" s="20"/>
      <c r="Q893" s="208"/>
      <c r="R893" s="208"/>
      <c r="S893" s="20"/>
      <c r="T893" s="20"/>
      <c r="U893" s="20"/>
      <c r="V893" s="212"/>
      <c r="W893" s="20"/>
      <c r="X893" s="20"/>
      <c r="Y893" s="20"/>
      <c r="Z893" s="20"/>
    </row>
    <row r="894" ht="22.5" customHeight="1">
      <c r="A894" s="20"/>
      <c r="B894" s="208"/>
      <c r="C894" s="208"/>
      <c r="D894" s="208"/>
      <c r="E894" s="208"/>
      <c r="F894" s="208"/>
      <c r="G894" s="208"/>
      <c r="H894" s="208"/>
      <c r="I894" s="208"/>
      <c r="J894" s="208"/>
      <c r="K894" s="208"/>
      <c r="L894" s="208"/>
      <c r="M894" s="208"/>
      <c r="N894" s="208"/>
      <c r="O894" s="20"/>
      <c r="P894" s="20"/>
      <c r="Q894" s="208"/>
      <c r="R894" s="208"/>
      <c r="S894" s="20"/>
      <c r="T894" s="20"/>
      <c r="U894" s="20"/>
      <c r="V894" s="212"/>
      <c r="W894" s="20"/>
      <c r="X894" s="20"/>
      <c r="Y894" s="20"/>
      <c r="Z894" s="20"/>
    </row>
    <row r="895" ht="22.5" customHeight="1">
      <c r="A895" s="20"/>
      <c r="B895" s="208"/>
      <c r="C895" s="208"/>
      <c r="D895" s="208"/>
      <c r="E895" s="208"/>
      <c r="F895" s="208"/>
      <c r="G895" s="208"/>
      <c r="H895" s="208"/>
      <c r="I895" s="208"/>
      <c r="J895" s="208"/>
      <c r="K895" s="208"/>
      <c r="L895" s="208"/>
      <c r="M895" s="208"/>
      <c r="N895" s="208"/>
      <c r="O895" s="20"/>
      <c r="P895" s="20"/>
      <c r="Q895" s="208"/>
      <c r="R895" s="208"/>
      <c r="S895" s="20"/>
      <c r="T895" s="20"/>
      <c r="U895" s="20"/>
      <c r="V895" s="212"/>
      <c r="W895" s="20"/>
      <c r="X895" s="20"/>
      <c r="Y895" s="20"/>
      <c r="Z895" s="20"/>
    </row>
    <row r="896" ht="22.5" customHeight="1">
      <c r="A896" s="20"/>
      <c r="B896" s="208"/>
      <c r="C896" s="208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"/>
      <c r="P896" s="20"/>
      <c r="Q896" s="208"/>
      <c r="R896" s="208"/>
      <c r="S896" s="20"/>
      <c r="T896" s="20"/>
      <c r="U896" s="20"/>
      <c r="V896" s="212"/>
      <c r="W896" s="20"/>
      <c r="X896" s="20"/>
      <c r="Y896" s="20"/>
      <c r="Z896" s="20"/>
    </row>
    <row r="897" ht="22.5" customHeight="1">
      <c r="A897" s="20"/>
      <c r="B897" s="208"/>
      <c r="C897" s="208"/>
      <c r="D897" s="208"/>
      <c r="E897" s="208"/>
      <c r="F897" s="208"/>
      <c r="G897" s="208"/>
      <c r="H897" s="208"/>
      <c r="I897" s="208"/>
      <c r="J897" s="208"/>
      <c r="K897" s="208"/>
      <c r="L897" s="208"/>
      <c r="M897" s="208"/>
      <c r="N897" s="208"/>
      <c r="O897" s="20"/>
      <c r="P897" s="20"/>
      <c r="Q897" s="208"/>
      <c r="R897" s="208"/>
      <c r="S897" s="20"/>
      <c r="T897" s="20"/>
      <c r="U897" s="20"/>
      <c r="V897" s="212"/>
      <c r="W897" s="20"/>
      <c r="X897" s="20"/>
      <c r="Y897" s="20"/>
      <c r="Z897" s="20"/>
    </row>
    <row r="898" ht="22.5" customHeight="1">
      <c r="A898" s="20"/>
      <c r="B898" s="208"/>
      <c r="C898" s="208"/>
      <c r="D898" s="208"/>
      <c r="E898" s="208"/>
      <c r="F898" s="208"/>
      <c r="G898" s="208"/>
      <c r="H898" s="208"/>
      <c r="I898" s="208"/>
      <c r="J898" s="208"/>
      <c r="K898" s="208"/>
      <c r="L898" s="208"/>
      <c r="M898" s="208"/>
      <c r="N898" s="208"/>
      <c r="O898" s="20"/>
      <c r="P898" s="20"/>
      <c r="Q898" s="208"/>
      <c r="R898" s="208"/>
      <c r="S898" s="20"/>
      <c r="T898" s="20"/>
      <c r="U898" s="20"/>
      <c r="V898" s="212"/>
      <c r="W898" s="20"/>
      <c r="X898" s="20"/>
      <c r="Y898" s="20"/>
      <c r="Z898" s="20"/>
    </row>
    <row r="899" ht="22.5" customHeight="1">
      <c r="A899" s="20"/>
      <c r="B899" s="208"/>
      <c r="C899" s="208"/>
      <c r="D899" s="208"/>
      <c r="E899" s="208"/>
      <c r="F899" s="208"/>
      <c r="G899" s="208"/>
      <c r="H899" s="208"/>
      <c r="I899" s="208"/>
      <c r="J899" s="208"/>
      <c r="K899" s="208"/>
      <c r="L899" s="208"/>
      <c r="M899" s="208"/>
      <c r="N899" s="208"/>
      <c r="O899" s="20"/>
      <c r="P899" s="20"/>
      <c r="Q899" s="208"/>
      <c r="R899" s="208"/>
      <c r="S899" s="20"/>
      <c r="T899" s="20"/>
      <c r="U899" s="20"/>
      <c r="V899" s="212"/>
      <c r="W899" s="20"/>
      <c r="X899" s="20"/>
      <c r="Y899" s="20"/>
      <c r="Z899" s="20"/>
    </row>
    <row r="900" ht="22.5" customHeight="1">
      <c r="A900" s="20"/>
      <c r="B900" s="208"/>
      <c r="C900" s="208"/>
      <c r="D900" s="208"/>
      <c r="E900" s="208"/>
      <c r="F900" s="208"/>
      <c r="G900" s="208"/>
      <c r="H900" s="208"/>
      <c r="I900" s="208"/>
      <c r="J900" s="208"/>
      <c r="K900" s="208"/>
      <c r="L900" s="208"/>
      <c r="M900" s="208"/>
      <c r="N900" s="208"/>
      <c r="O900" s="20"/>
      <c r="P900" s="20"/>
      <c r="Q900" s="208"/>
      <c r="R900" s="208"/>
      <c r="S900" s="20"/>
      <c r="T900" s="20"/>
      <c r="U900" s="20"/>
      <c r="V900" s="212"/>
      <c r="W900" s="20"/>
      <c r="X900" s="20"/>
      <c r="Y900" s="20"/>
      <c r="Z900" s="20"/>
    </row>
    <row r="901" ht="22.5" customHeight="1">
      <c r="A901" s="20"/>
      <c r="B901" s="208"/>
      <c r="C901" s="208"/>
      <c r="D901" s="208"/>
      <c r="E901" s="208"/>
      <c r="F901" s="208"/>
      <c r="G901" s="208"/>
      <c r="H901" s="208"/>
      <c r="I901" s="208"/>
      <c r="J901" s="208"/>
      <c r="K901" s="208"/>
      <c r="L901" s="208"/>
      <c r="M901" s="208"/>
      <c r="N901" s="208"/>
      <c r="O901" s="20"/>
      <c r="P901" s="20"/>
      <c r="Q901" s="208"/>
      <c r="R901" s="208"/>
      <c r="S901" s="20"/>
      <c r="T901" s="20"/>
      <c r="U901" s="20"/>
      <c r="V901" s="212"/>
      <c r="W901" s="20"/>
      <c r="X901" s="20"/>
      <c r="Y901" s="20"/>
      <c r="Z901" s="20"/>
    </row>
    <row r="902" ht="22.5" customHeight="1">
      <c r="A902" s="20"/>
      <c r="B902" s="208"/>
      <c r="C902" s="208"/>
      <c r="D902" s="208"/>
      <c r="E902" s="208"/>
      <c r="F902" s="208"/>
      <c r="G902" s="208"/>
      <c r="H902" s="208"/>
      <c r="I902" s="208"/>
      <c r="J902" s="208"/>
      <c r="K902" s="208"/>
      <c r="L902" s="208"/>
      <c r="M902" s="208"/>
      <c r="N902" s="208"/>
      <c r="O902" s="20"/>
      <c r="P902" s="20"/>
      <c r="Q902" s="208"/>
      <c r="R902" s="208"/>
      <c r="S902" s="20"/>
      <c r="T902" s="20"/>
      <c r="U902" s="20"/>
      <c r="V902" s="212"/>
      <c r="W902" s="20"/>
      <c r="X902" s="20"/>
      <c r="Y902" s="20"/>
      <c r="Z902" s="20"/>
    </row>
    <row r="903" ht="22.5" customHeight="1">
      <c r="A903" s="20"/>
      <c r="B903" s="208"/>
      <c r="C903" s="208"/>
      <c r="D903" s="208"/>
      <c r="E903" s="208"/>
      <c r="F903" s="208"/>
      <c r="G903" s="208"/>
      <c r="H903" s="208"/>
      <c r="I903" s="208"/>
      <c r="J903" s="208"/>
      <c r="K903" s="208"/>
      <c r="L903" s="208"/>
      <c r="M903" s="208"/>
      <c r="N903" s="208"/>
      <c r="O903" s="20"/>
      <c r="P903" s="20"/>
      <c r="Q903" s="208"/>
      <c r="R903" s="208"/>
      <c r="S903" s="20"/>
      <c r="T903" s="20"/>
      <c r="U903" s="20"/>
      <c r="V903" s="212"/>
      <c r="W903" s="20"/>
      <c r="X903" s="20"/>
      <c r="Y903" s="20"/>
      <c r="Z903" s="20"/>
    </row>
    <row r="904" ht="22.5" customHeight="1">
      <c r="A904" s="20"/>
      <c r="B904" s="208"/>
      <c r="C904" s="208"/>
      <c r="D904" s="208"/>
      <c r="E904" s="208"/>
      <c r="F904" s="208"/>
      <c r="G904" s="208"/>
      <c r="H904" s="208"/>
      <c r="I904" s="208"/>
      <c r="J904" s="208"/>
      <c r="K904" s="208"/>
      <c r="L904" s="208"/>
      <c r="M904" s="208"/>
      <c r="N904" s="208"/>
      <c r="O904" s="20"/>
      <c r="P904" s="20"/>
      <c r="Q904" s="208"/>
      <c r="R904" s="208"/>
      <c r="S904" s="20"/>
      <c r="T904" s="20"/>
      <c r="U904" s="20"/>
      <c r="V904" s="212"/>
      <c r="W904" s="20"/>
      <c r="X904" s="20"/>
      <c r="Y904" s="20"/>
      <c r="Z904" s="20"/>
    </row>
    <row r="905" ht="22.5" customHeight="1">
      <c r="A905" s="20"/>
      <c r="B905" s="208"/>
      <c r="C905" s="208"/>
      <c r="D905" s="208"/>
      <c r="E905" s="208"/>
      <c r="F905" s="208"/>
      <c r="G905" s="208"/>
      <c r="H905" s="208"/>
      <c r="I905" s="208"/>
      <c r="J905" s="208"/>
      <c r="K905" s="208"/>
      <c r="L905" s="208"/>
      <c r="M905" s="208"/>
      <c r="N905" s="208"/>
      <c r="O905" s="20"/>
      <c r="P905" s="20"/>
      <c r="Q905" s="208"/>
      <c r="R905" s="208"/>
      <c r="S905" s="20"/>
      <c r="T905" s="20"/>
      <c r="U905" s="20"/>
      <c r="V905" s="212"/>
      <c r="W905" s="20"/>
      <c r="X905" s="20"/>
      <c r="Y905" s="20"/>
      <c r="Z905" s="20"/>
    </row>
    <row r="906" ht="22.5" customHeight="1">
      <c r="A906" s="20"/>
      <c r="B906" s="208"/>
      <c r="C906" s="208"/>
      <c r="D906" s="208"/>
      <c r="E906" s="208"/>
      <c r="F906" s="208"/>
      <c r="G906" s="208"/>
      <c r="H906" s="208"/>
      <c r="I906" s="208"/>
      <c r="J906" s="208"/>
      <c r="K906" s="208"/>
      <c r="L906" s="208"/>
      <c r="M906" s="208"/>
      <c r="N906" s="208"/>
      <c r="O906" s="20"/>
      <c r="P906" s="20"/>
      <c r="Q906" s="208"/>
      <c r="R906" s="208"/>
      <c r="S906" s="20"/>
      <c r="T906" s="20"/>
      <c r="U906" s="20"/>
      <c r="V906" s="212"/>
      <c r="W906" s="20"/>
      <c r="X906" s="20"/>
      <c r="Y906" s="20"/>
      <c r="Z906" s="20"/>
    </row>
    <row r="907" ht="22.5" customHeight="1">
      <c r="A907" s="20"/>
      <c r="B907" s="208"/>
      <c r="C907" s="208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"/>
      <c r="P907" s="20"/>
      <c r="Q907" s="208"/>
      <c r="R907" s="208"/>
      <c r="S907" s="20"/>
      <c r="T907" s="20"/>
      <c r="U907" s="20"/>
      <c r="V907" s="212"/>
      <c r="W907" s="20"/>
      <c r="X907" s="20"/>
      <c r="Y907" s="20"/>
      <c r="Z907" s="20"/>
    </row>
    <row r="908" ht="22.5" customHeight="1">
      <c r="A908" s="20"/>
      <c r="B908" s="208"/>
      <c r="C908" s="208"/>
      <c r="D908" s="208"/>
      <c r="E908" s="208"/>
      <c r="F908" s="208"/>
      <c r="G908" s="208"/>
      <c r="H908" s="208"/>
      <c r="I908" s="208"/>
      <c r="J908" s="208"/>
      <c r="K908" s="208"/>
      <c r="L908" s="208"/>
      <c r="M908" s="208"/>
      <c r="N908" s="208"/>
      <c r="O908" s="20"/>
      <c r="P908" s="20"/>
      <c r="Q908" s="208"/>
      <c r="R908" s="208"/>
      <c r="S908" s="20"/>
      <c r="T908" s="20"/>
      <c r="U908" s="20"/>
      <c r="V908" s="212"/>
      <c r="W908" s="20"/>
      <c r="X908" s="20"/>
      <c r="Y908" s="20"/>
      <c r="Z908" s="20"/>
    </row>
    <row r="909" ht="22.5" customHeight="1">
      <c r="A909" s="20"/>
      <c r="B909" s="208"/>
      <c r="C909" s="208"/>
      <c r="D909" s="208"/>
      <c r="E909" s="208"/>
      <c r="F909" s="208"/>
      <c r="G909" s="208"/>
      <c r="H909" s="208"/>
      <c r="I909" s="208"/>
      <c r="J909" s="208"/>
      <c r="K909" s="208"/>
      <c r="L909" s="208"/>
      <c r="M909" s="208"/>
      <c r="N909" s="208"/>
      <c r="O909" s="20"/>
      <c r="P909" s="20"/>
      <c r="Q909" s="208"/>
      <c r="R909" s="208"/>
      <c r="S909" s="20"/>
      <c r="T909" s="20"/>
      <c r="U909" s="20"/>
      <c r="V909" s="212"/>
      <c r="W909" s="20"/>
      <c r="X909" s="20"/>
      <c r="Y909" s="20"/>
      <c r="Z909" s="20"/>
    </row>
    <row r="910" ht="22.5" customHeight="1">
      <c r="A910" s="20"/>
      <c r="B910" s="208"/>
      <c r="C910" s="208"/>
      <c r="D910" s="208"/>
      <c r="E910" s="208"/>
      <c r="F910" s="208"/>
      <c r="G910" s="208"/>
      <c r="H910" s="208"/>
      <c r="I910" s="208"/>
      <c r="J910" s="208"/>
      <c r="K910" s="208"/>
      <c r="L910" s="208"/>
      <c r="M910" s="208"/>
      <c r="N910" s="208"/>
      <c r="O910" s="20"/>
      <c r="P910" s="20"/>
      <c r="Q910" s="208"/>
      <c r="R910" s="208"/>
      <c r="S910" s="20"/>
      <c r="T910" s="20"/>
      <c r="U910" s="20"/>
      <c r="V910" s="212"/>
      <c r="W910" s="20"/>
      <c r="X910" s="20"/>
      <c r="Y910" s="20"/>
      <c r="Z910" s="20"/>
    </row>
    <row r="911" ht="22.5" customHeight="1">
      <c r="A911" s="20"/>
      <c r="B911" s="208"/>
      <c r="C911" s="208"/>
      <c r="D911" s="208"/>
      <c r="E911" s="208"/>
      <c r="F911" s="208"/>
      <c r="G911" s="208"/>
      <c r="H911" s="208"/>
      <c r="I911" s="208"/>
      <c r="J911" s="208"/>
      <c r="K911" s="208"/>
      <c r="L911" s="208"/>
      <c r="M911" s="208"/>
      <c r="N911" s="208"/>
      <c r="O911" s="20"/>
      <c r="P911" s="20"/>
      <c r="Q911" s="208"/>
      <c r="R911" s="208"/>
      <c r="S911" s="20"/>
      <c r="T911" s="20"/>
      <c r="U911" s="20"/>
      <c r="V911" s="212"/>
      <c r="W911" s="20"/>
      <c r="X911" s="20"/>
      <c r="Y911" s="20"/>
      <c r="Z911" s="20"/>
    </row>
    <row r="912" ht="22.5" customHeight="1">
      <c r="A912" s="20"/>
      <c r="B912" s="208"/>
      <c r="C912" s="208"/>
      <c r="D912" s="208"/>
      <c r="E912" s="208"/>
      <c r="F912" s="208"/>
      <c r="G912" s="208"/>
      <c r="H912" s="208"/>
      <c r="I912" s="208"/>
      <c r="J912" s="208"/>
      <c r="K912" s="208"/>
      <c r="L912" s="208"/>
      <c r="M912" s="208"/>
      <c r="N912" s="208"/>
      <c r="O912" s="20"/>
      <c r="P912" s="20"/>
      <c r="Q912" s="208"/>
      <c r="R912" s="208"/>
      <c r="S912" s="20"/>
      <c r="T912" s="20"/>
      <c r="U912" s="20"/>
      <c r="V912" s="212"/>
      <c r="W912" s="20"/>
      <c r="X912" s="20"/>
      <c r="Y912" s="20"/>
      <c r="Z912" s="20"/>
    </row>
    <row r="913" ht="22.5" customHeight="1">
      <c r="A913" s="20"/>
      <c r="B913" s="208"/>
      <c r="C913" s="208"/>
      <c r="D913" s="208"/>
      <c r="E913" s="208"/>
      <c r="F913" s="208"/>
      <c r="G913" s="208"/>
      <c r="H913" s="208"/>
      <c r="I913" s="208"/>
      <c r="J913" s="208"/>
      <c r="K913" s="208"/>
      <c r="L913" s="208"/>
      <c r="M913" s="208"/>
      <c r="N913" s="208"/>
      <c r="O913" s="20"/>
      <c r="P913" s="20"/>
      <c r="Q913" s="208"/>
      <c r="R913" s="208"/>
      <c r="S913" s="20"/>
      <c r="T913" s="20"/>
      <c r="U913" s="20"/>
      <c r="V913" s="212"/>
      <c r="W913" s="20"/>
      <c r="X913" s="20"/>
      <c r="Y913" s="20"/>
      <c r="Z913" s="20"/>
    </row>
    <row r="914" ht="22.5" customHeight="1">
      <c r="A914" s="20"/>
      <c r="B914" s="208"/>
      <c r="C914" s="208"/>
      <c r="D914" s="208"/>
      <c r="E914" s="208"/>
      <c r="F914" s="208"/>
      <c r="G914" s="208"/>
      <c r="H914" s="208"/>
      <c r="I914" s="208"/>
      <c r="J914" s="208"/>
      <c r="K914" s="208"/>
      <c r="L914" s="208"/>
      <c r="M914" s="208"/>
      <c r="N914" s="208"/>
      <c r="O914" s="20"/>
      <c r="P914" s="20"/>
      <c r="Q914" s="208"/>
      <c r="R914" s="208"/>
      <c r="S914" s="20"/>
      <c r="T914" s="20"/>
      <c r="U914" s="20"/>
      <c r="V914" s="212"/>
      <c r="W914" s="20"/>
      <c r="X914" s="20"/>
      <c r="Y914" s="20"/>
      <c r="Z914" s="20"/>
    </row>
    <row r="915" ht="22.5" customHeight="1">
      <c r="A915" s="20"/>
      <c r="B915" s="208"/>
      <c r="C915" s="208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208"/>
      <c r="O915" s="20"/>
      <c r="P915" s="20"/>
      <c r="Q915" s="208"/>
      <c r="R915" s="208"/>
      <c r="S915" s="20"/>
      <c r="T915" s="20"/>
      <c r="U915" s="20"/>
      <c r="V915" s="212"/>
      <c r="W915" s="20"/>
      <c r="X915" s="20"/>
      <c r="Y915" s="20"/>
      <c r="Z915" s="20"/>
    </row>
    <row r="916" ht="22.5" customHeight="1">
      <c r="A916" s="20"/>
      <c r="B916" s="208"/>
      <c r="C916" s="208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"/>
      <c r="P916" s="20"/>
      <c r="Q916" s="208"/>
      <c r="R916" s="208"/>
      <c r="S916" s="20"/>
      <c r="T916" s="20"/>
      <c r="U916" s="20"/>
      <c r="V916" s="212"/>
      <c r="W916" s="20"/>
      <c r="X916" s="20"/>
      <c r="Y916" s="20"/>
      <c r="Z916" s="20"/>
    </row>
    <row r="917" ht="22.5" customHeight="1">
      <c r="A917" s="20"/>
      <c r="B917" s="208"/>
      <c r="C917" s="208"/>
      <c r="D917" s="208"/>
      <c r="E917" s="208"/>
      <c r="F917" s="208"/>
      <c r="G917" s="208"/>
      <c r="H917" s="208"/>
      <c r="I917" s="208"/>
      <c r="J917" s="208"/>
      <c r="K917" s="208"/>
      <c r="L917" s="208"/>
      <c r="M917" s="208"/>
      <c r="N917" s="208"/>
      <c r="O917" s="20"/>
      <c r="P917" s="20"/>
      <c r="Q917" s="208"/>
      <c r="R917" s="208"/>
      <c r="S917" s="20"/>
      <c r="T917" s="20"/>
      <c r="U917" s="20"/>
      <c r="V917" s="212"/>
      <c r="W917" s="20"/>
      <c r="X917" s="20"/>
      <c r="Y917" s="20"/>
      <c r="Z917" s="20"/>
    </row>
    <row r="918" ht="22.5" customHeight="1">
      <c r="A918" s="20"/>
      <c r="B918" s="208"/>
      <c r="C918" s="208"/>
      <c r="D918" s="208"/>
      <c r="E918" s="208"/>
      <c r="F918" s="208"/>
      <c r="G918" s="208"/>
      <c r="H918" s="208"/>
      <c r="I918" s="208"/>
      <c r="J918" s="208"/>
      <c r="K918" s="208"/>
      <c r="L918" s="208"/>
      <c r="M918" s="208"/>
      <c r="N918" s="208"/>
      <c r="O918" s="20"/>
      <c r="P918" s="20"/>
      <c r="Q918" s="208"/>
      <c r="R918" s="208"/>
      <c r="S918" s="20"/>
      <c r="T918" s="20"/>
      <c r="U918" s="20"/>
      <c r="V918" s="212"/>
      <c r="W918" s="20"/>
      <c r="X918" s="20"/>
      <c r="Y918" s="20"/>
      <c r="Z918" s="20"/>
    </row>
    <row r="919" ht="22.5" customHeight="1">
      <c r="A919" s="20"/>
      <c r="B919" s="208"/>
      <c r="C919" s="208"/>
      <c r="D919" s="208"/>
      <c r="E919" s="208"/>
      <c r="F919" s="208"/>
      <c r="G919" s="208"/>
      <c r="H919" s="208"/>
      <c r="I919" s="208"/>
      <c r="J919" s="208"/>
      <c r="K919" s="208"/>
      <c r="L919" s="208"/>
      <c r="M919" s="208"/>
      <c r="N919" s="208"/>
      <c r="O919" s="20"/>
      <c r="P919" s="20"/>
      <c r="Q919" s="208"/>
      <c r="R919" s="208"/>
      <c r="S919" s="20"/>
      <c r="T919" s="20"/>
      <c r="U919" s="20"/>
      <c r="V919" s="212"/>
      <c r="W919" s="20"/>
      <c r="X919" s="20"/>
      <c r="Y919" s="20"/>
      <c r="Z919" s="20"/>
    </row>
    <row r="920" ht="22.5" customHeight="1">
      <c r="A920" s="20"/>
      <c r="B920" s="208"/>
      <c r="C920" s="208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"/>
      <c r="P920" s="20"/>
      <c r="Q920" s="208"/>
      <c r="R920" s="208"/>
      <c r="S920" s="20"/>
      <c r="T920" s="20"/>
      <c r="U920" s="20"/>
      <c r="V920" s="212"/>
      <c r="W920" s="20"/>
      <c r="X920" s="20"/>
      <c r="Y920" s="20"/>
      <c r="Z920" s="20"/>
    </row>
    <row r="921" ht="22.5" customHeight="1">
      <c r="A921" s="20"/>
      <c r="B921" s="208"/>
      <c r="C921" s="208"/>
      <c r="D921" s="208"/>
      <c r="E921" s="208"/>
      <c r="F921" s="208"/>
      <c r="G921" s="208"/>
      <c r="H921" s="208"/>
      <c r="I921" s="208"/>
      <c r="J921" s="208"/>
      <c r="K921" s="208"/>
      <c r="L921" s="208"/>
      <c r="M921" s="208"/>
      <c r="N921" s="208"/>
      <c r="O921" s="20"/>
      <c r="P921" s="20"/>
      <c r="Q921" s="208"/>
      <c r="R921" s="208"/>
      <c r="S921" s="20"/>
      <c r="T921" s="20"/>
      <c r="U921" s="20"/>
      <c r="V921" s="212"/>
      <c r="W921" s="20"/>
      <c r="X921" s="20"/>
      <c r="Y921" s="20"/>
      <c r="Z921" s="20"/>
    </row>
    <row r="922" ht="22.5" customHeight="1">
      <c r="A922" s="20"/>
      <c r="B922" s="208"/>
      <c r="C922" s="208"/>
      <c r="D922" s="208"/>
      <c r="E922" s="208"/>
      <c r="F922" s="208"/>
      <c r="G922" s="208"/>
      <c r="H922" s="208"/>
      <c r="I922" s="208"/>
      <c r="J922" s="208"/>
      <c r="K922" s="208"/>
      <c r="L922" s="208"/>
      <c r="M922" s="208"/>
      <c r="N922" s="208"/>
      <c r="O922" s="20"/>
      <c r="P922" s="20"/>
      <c r="Q922" s="208"/>
      <c r="R922" s="208"/>
      <c r="S922" s="20"/>
      <c r="T922" s="20"/>
      <c r="U922" s="20"/>
      <c r="V922" s="212"/>
      <c r="W922" s="20"/>
      <c r="X922" s="20"/>
      <c r="Y922" s="20"/>
      <c r="Z922" s="20"/>
    </row>
    <row r="923" ht="22.5" customHeight="1">
      <c r="A923" s="20"/>
      <c r="B923" s="208"/>
      <c r="C923" s="208"/>
      <c r="D923" s="208"/>
      <c r="E923" s="208"/>
      <c r="F923" s="208"/>
      <c r="G923" s="208"/>
      <c r="H923" s="208"/>
      <c r="I923" s="208"/>
      <c r="J923" s="208"/>
      <c r="K923" s="208"/>
      <c r="L923" s="208"/>
      <c r="M923" s="208"/>
      <c r="N923" s="208"/>
      <c r="O923" s="20"/>
      <c r="P923" s="20"/>
      <c r="Q923" s="208"/>
      <c r="R923" s="208"/>
      <c r="S923" s="20"/>
      <c r="T923" s="20"/>
      <c r="U923" s="20"/>
      <c r="V923" s="212"/>
      <c r="W923" s="20"/>
      <c r="X923" s="20"/>
      <c r="Y923" s="20"/>
      <c r="Z923" s="20"/>
    </row>
    <row r="924" ht="22.5" customHeight="1">
      <c r="A924" s="20"/>
      <c r="B924" s="208"/>
      <c r="C924" s="208"/>
      <c r="D924" s="208"/>
      <c r="E924" s="208"/>
      <c r="F924" s="208"/>
      <c r="G924" s="208"/>
      <c r="H924" s="208"/>
      <c r="I924" s="208"/>
      <c r="J924" s="208"/>
      <c r="K924" s="208"/>
      <c r="L924" s="208"/>
      <c r="M924" s="208"/>
      <c r="N924" s="208"/>
      <c r="O924" s="20"/>
      <c r="P924" s="20"/>
      <c r="Q924" s="208"/>
      <c r="R924" s="208"/>
      <c r="S924" s="20"/>
      <c r="T924" s="20"/>
      <c r="U924" s="20"/>
      <c r="V924" s="212"/>
      <c r="W924" s="20"/>
      <c r="X924" s="20"/>
      <c r="Y924" s="20"/>
      <c r="Z924" s="20"/>
    </row>
    <row r="925" ht="22.5" customHeight="1">
      <c r="A925" s="20"/>
      <c r="B925" s="208"/>
      <c r="C925" s="208"/>
      <c r="D925" s="208"/>
      <c r="E925" s="208"/>
      <c r="F925" s="208"/>
      <c r="G925" s="208"/>
      <c r="H925" s="208"/>
      <c r="I925" s="208"/>
      <c r="J925" s="208"/>
      <c r="K925" s="208"/>
      <c r="L925" s="208"/>
      <c r="M925" s="208"/>
      <c r="N925" s="208"/>
      <c r="O925" s="20"/>
      <c r="P925" s="20"/>
      <c r="Q925" s="208"/>
      <c r="R925" s="208"/>
      <c r="S925" s="20"/>
      <c r="T925" s="20"/>
      <c r="U925" s="20"/>
      <c r="V925" s="212"/>
      <c r="W925" s="20"/>
      <c r="X925" s="20"/>
      <c r="Y925" s="20"/>
      <c r="Z925" s="20"/>
    </row>
    <row r="926" ht="22.5" customHeight="1">
      <c r="A926" s="20"/>
      <c r="B926" s="208"/>
      <c r="C926" s="208"/>
      <c r="D926" s="208"/>
      <c r="E926" s="208"/>
      <c r="F926" s="208"/>
      <c r="G926" s="208"/>
      <c r="H926" s="208"/>
      <c r="I926" s="208"/>
      <c r="J926" s="208"/>
      <c r="K926" s="208"/>
      <c r="L926" s="208"/>
      <c r="M926" s="208"/>
      <c r="N926" s="208"/>
      <c r="O926" s="20"/>
      <c r="P926" s="20"/>
      <c r="Q926" s="208"/>
      <c r="R926" s="208"/>
      <c r="S926" s="20"/>
      <c r="T926" s="20"/>
      <c r="U926" s="20"/>
      <c r="V926" s="212"/>
      <c r="W926" s="20"/>
      <c r="X926" s="20"/>
      <c r="Y926" s="20"/>
      <c r="Z926" s="20"/>
    </row>
    <row r="927" ht="22.5" customHeight="1">
      <c r="A927" s="20"/>
      <c r="B927" s="208"/>
      <c r="C927" s="208"/>
      <c r="D927" s="208"/>
      <c r="E927" s="208"/>
      <c r="F927" s="208"/>
      <c r="G927" s="208"/>
      <c r="H927" s="208"/>
      <c r="I927" s="208"/>
      <c r="J927" s="208"/>
      <c r="K927" s="208"/>
      <c r="L927" s="208"/>
      <c r="M927" s="208"/>
      <c r="N927" s="208"/>
      <c r="O927" s="20"/>
      <c r="P927" s="20"/>
      <c r="Q927" s="208"/>
      <c r="R927" s="208"/>
      <c r="S927" s="20"/>
      <c r="T927" s="20"/>
      <c r="U927" s="20"/>
      <c r="V927" s="212"/>
      <c r="W927" s="20"/>
      <c r="X927" s="20"/>
      <c r="Y927" s="20"/>
      <c r="Z927" s="20"/>
    </row>
    <row r="928" ht="22.5" customHeight="1">
      <c r="A928" s="20"/>
      <c r="B928" s="208"/>
      <c r="C928" s="208"/>
      <c r="D928" s="208"/>
      <c r="E928" s="208"/>
      <c r="F928" s="208"/>
      <c r="G928" s="208"/>
      <c r="H928" s="208"/>
      <c r="I928" s="208"/>
      <c r="J928" s="208"/>
      <c r="K928" s="208"/>
      <c r="L928" s="208"/>
      <c r="M928" s="208"/>
      <c r="N928" s="208"/>
      <c r="O928" s="20"/>
      <c r="P928" s="20"/>
      <c r="Q928" s="208"/>
      <c r="R928" s="208"/>
      <c r="S928" s="20"/>
      <c r="T928" s="20"/>
      <c r="U928" s="20"/>
      <c r="V928" s="212"/>
      <c r="W928" s="20"/>
      <c r="X928" s="20"/>
      <c r="Y928" s="20"/>
      <c r="Z928" s="20"/>
    </row>
    <row r="929" ht="22.5" customHeight="1">
      <c r="A929" s="20"/>
      <c r="B929" s="208"/>
      <c r="C929" s="208"/>
      <c r="D929" s="208"/>
      <c r="E929" s="208"/>
      <c r="F929" s="208"/>
      <c r="G929" s="208"/>
      <c r="H929" s="208"/>
      <c r="I929" s="208"/>
      <c r="J929" s="208"/>
      <c r="K929" s="208"/>
      <c r="L929" s="208"/>
      <c r="M929" s="208"/>
      <c r="N929" s="208"/>
      <c r="O929" s="20"/>
      <c r="P929" s="20"/>
      <c r="Q929" s="208"/>
      <c r="R929" s="208"/>
      <c r="S929" s="20"/>
      <c r="T929" s="20"/>
      <c r="U929" s="20"/>
      <c r="V929" s="212"/>
      <c r="W929" s="20"/>
      <c r="X929" s="20"/>
      <c r="Y929" s="20"/>
      <c r="Z929" s="20"/>
    </row>
    <row r="930" ht="22.5" customHeight="1">
      <c r="A930" s="20"/>
      <c r="B930" s="208"/>
      <c r="C930" s="208"/>
      <c r="D930" s="208"/>
      <c r="E930" s="208"/>
      <c r="F930" s="208"/>
      <c r="G930" s="208"/>
      <c r="H930" s="208"/>
      <c r="I930" s="208"/>
      <c r="J930" s="208"/>
      <c r="K930" s="208"/>
      <c r="L930" s="208"/>
      <c r="M930" s="208"/>
      <c r="N930" s="208"/>
      <c r="O930" s="20"/>
      <c r="P930" s="20"/>
      <c r="Q930" s="208"/>
      <c r="R930" s="208"/>
      <c r="S930" s="20"/>
      <c r="T930" s="20"/>
      <c r="U930" s="20"/>
      <c r="V930" s="212"/>
      <c r="W930" s="20"/>
      <c r="X930" s="20"/>
      <c r="Y930" s="20"/>
      <c r="Z930" s="20"/>
    </row>
    <row r="931" ht="22.5" customHeight="1">
      <c r="A931" s="20"/>
      <c r="B931" s="208"/>
      <c r="C931" s="208"/>
      <c r="D931" s="208"/>
      <c r="E931" s="208"/>
      <c r="F931" s="208"/>
      <c r="G931" s="208"/>
      <c r="H931" s="208"/>
      <c r="I931" s="208"/>
      <c r="J931" s="208"/>
      <c r="K931" s="208"/>
      <c r="L931" s="208"/>
      <c r="M931" s="208"/>
      <c r="N931" s="208"/>
      <c r="O931" s="20"/>
      <c r="P931" s="20"/>
      <c r="Q931" s="208"/>
      <c r="R931" s="208"/>
      <c r="S931" s="20"/>
      <c r="T931" s="20"/>
      <c r="U931" s="20"/>
      <c r="V931" s="212"/>
      <c r="W931" s="20"/>
      <c r="X931" s="20"/>
      <c r="Y931" s="20"/>
      <c r="Z931" s="20"/>
    </row>
    <row r="932" ht="22.5" customHeight="1">
      <c r="A932" s="20"/>
      <c r="B932" s="208"/>
      <c r="C932" s="208"/>
      <c r="D932" s="208"/>
      <c r="E932" s="208"/>
      <c r="F932" s="208"/>
      <c r="G932" s="208"/>
      <c r="H932" s="208"/>
      <c r="I932" s="208"/>
      <c r="J932" s="208"/>
      <c r="K932" s="208"/>
      <c r="L932" s="208"/>
      <c r="M932" s="208"/>
      <c r="N932" s="208"/>
      <c r="O932" s="20"/>
      <c r="P932" s="20"/>
      <c r="Q932" s="208"/>
      <c r="R932" s="208"/>
      <c r="S932" s="20"/>
      <c r="T932" s="20"/>
      <c r="U932" s="20"/>
      <c r="V932" s="212"/>
      <c r="W932" s="20"/>
      <c r="X932" s="20"/>
      <c r="Y932" s="20"/>
      <c r="Z932" s="20"/>
    </row>
    <row r="933" ht="22.5" customHeight="1">
      <c r="A933" s="20"/>
      <c r="B933" s="208"/>
      <c r="C933" s="208"/>
      <c r="D933" s="208"/>
      <c r="E933" s="208"/>
      <c r="F933" s="208"/>
      <c r="G933" s="208"/>
      <c r="H933" s="208"/>
      <c r="I933" s="208"/>
      <c r="J933" s="208"/>
      <c r="K933" s="208"/>
      <c r="L933" s="208"/>
      <c r="M933" s="208"/>
      <c r="N933" s="208"/>
      <c r="O933" s="20"/>
      <c r="P933" s="20"/>
      <c r="Q933" s="208"/>
      <c r="R933" s="208"/>
      <c r="S933" s="20"/>
      <c r="T933" s="20"/>
      <c r="U933" s="20"/>
      <c r="V933" s="212"/>
      <c r="W933" s="20"/>
      <c r="X933" s="20"/>
      <c r="Y933" s="20"/>
      <c r="Z933" s="20"/>
    </row>
    <row r="934" ht="22.5" customHeight="1">
      <c r="A934" s="20"/>
      <c r="B934" s="208"/>
      <c r="C934" s="208"/>
      <c r="D934" s="208"/>
      <c r="E934" s="208"/>
      <c r="F934" s="208"/>
      <c r="G934" s="208"/>
      <c r="H934" s="208"/>
      <c r="I934" s="208"/>
      <c r="J934" s="208"/>
      <c r="K934" s="208"/>
      <c r="L934" s="208"/>
      <c r="M934" s="208"/>
      <c r="N934" s="208"/>
      <c r="O934" s="20"/>
      <c r="P934" s="20"/>
      <c r="Q934" s="208"/>
      <c r="R934" s="208"/>
      <c r="S934" s="20"/>
      <c r="T934" s="20"/>
      <c r="U934" s="20"/>
      <c r="V934" s="212"/>
      <c r="W934" s="20"/>
      <c r="X934" s="20"/>
      <c r="Y934" s="20"/>
      <c r="Z934" s="20"/>
    </row>
    <row r="935" ht="22.5" customHeight="1">
      <c r="A935" s="20"/>
      <c r="B935" s="208"/>
      <c r="C935" s="208"/>
      <c r="D935" s="208"/>
      <c r="E935" s="208"/>
      <c r="F935" s="208"/>
      <c r="G935" s="208"/>
      <c r="H935" s="208"/>
      <c r="I935" s="208"/>
      <c r="J935" s="208"/>
      <c r="K935" s="208"/>
      <c r="L935" s="208"/>
      <c r="M935" s="208"/>
      <c r="N935" s="208"/>
      <c r="O935" s="20"/>
      <c r="P935" s="20"/>
      <c r="Q935" s="208"/>
      <c r="R935" s="208"/>
      <c r="S935" s="20"/>
      <c r="T935" s="20"/>
      <c r="U935" s="20"/>
      <c r="V935" s="212"/>
      <c r="W935" s="20"/>
      <c r="X935" s="20"/>
      <c r="Y935" s="20"/>
      <c r="Z935" s="20"/>
    </row>
    <row r="936" ht="22.5" customHeight="1">
      <c r="A936" s="20"/>
      <c r="B936" s="208"/>
      <c r="C936" s="208"/>
      <c r="D936" s="208"/>
      <c r="E936" s="208"/>
      <c r="F936" s="208"/>
      <c r="G936" s="208"/>
      <c r="H936" s="208"/>
      <c r="I936" s="208"/>
      <c r="J936" s="208"/>
      <c r="K936" s="208"/>
      <c r="L936" s="208"/>
      <c r="M936" s="208"/>
      <c r="N936" s="208"/>
      <c r="O936" s="20"/>
      <c r="P936" s="20"/>
      <c r="Q936" s="208"/>
      <c r="R936" s="208"/>
      <c r="S936" s="20"/>
      <c r="T936" s="20"/>
      <c r="U936" s="20"/>
      <c r="V936" s="212"/>
      <c r="W936" s="20"/>
      <c r="X936" s="20"/>
      <c r="Y936" s="20"/>
      <c r="Z936" s="20"/>
    </row>
    <row r="937" ht="22.5" customHeight="1">
      <c r="A937" s="20"/>
      <c r="B937" s="208"/>
      <c r="C937" s="208"/>
      <c r="D937" s="208"/>
      <c r="E937" s="208"/>
      <c r="F937" s="208"/>
      <c r="G937" s="208"/>
      <c r="H937" s="208"/>
      <c r="I937" s="208"/>
      <c r="J937" s="208"/>
      <c r="K937" s="208"/>
      <c r="L937" s="208"/>
      <c r="M937" s="208"/>
      <c r="N937" s="208"/>
      <c r="O937" s="20"/>
      <c r="P937" s="20"/>
      <c r="Q937" s="208"/>
      <c r="R937" s="208"/>
      <c r="S937" s="20"/>
      <c r="T937" s="20"/>
      <c r="U937" s="20"/>
      <c r="V937" s="212"/>
      <c r="W937" s="20"/>
      <c r="X937" s="20"/>
      <c r="Y937" s="20"/>
      <c r="Z937" s="20"/>
    </row>
    <row r="938" ht="22.5" customHeight="1">
      <c r="A938" s="20"/>
      <c r="B938" s="208"/>
      <c r="C938" s="208"/>
      <c r="D938" s="208"/>
      <c r="E938" s="208"/>
      <c r="F938" s="208"/>
      <c r="G938" s="208"/>
      <c r="H938" s="208"/>
      <c r="I938" s="208"/>
      <c r="J938" s="208"/>
      <c r="K938" s="208"/>
      <c r="L938" s="208"/>
      <c r="M938" s="208"/>
      <c r="N938" s="208"/>
      <c r="O938" s="20"/>
      <c r="P938" s="20"/>
      <c r="Q938" s="208"/>
      <c r="R938" s="208"/>
      <c r="S938" s="20"/>
      <c r="T938" s="20"/>
      <c r="U938" s="20"/>
      <c r="V938" s="212"/>
      <c r="W938" s="20"/>
      <c r="X938" s="20"/>
      <c r="Y938" s="20"/>
      <c r="Z938" s="20"/>
    </row>
    <row r="939" ht="22.5" customHeight="1">
      <c r="A939" s="20"/>
      <c r="B939" s="208"/>
      <c r="C939" s="208"/>
      <c r="D939" s="208"/>
      <c r="E939" s="208"/>
      <c r="F939" s="208"/>
      <c r="G939" s="208"/>
      <c r="H939" s="208"/>
      <c r="I939" s="208"/>
      <c r="J939" s="208"/>
      <c r="K939" s="208"/>
      <c r="L939" s="208"/>
      <c r="M939" s="208"/>
      <c r="N939" s="208"/>
      <c r="O939" s="20"/>
      <c r="P939" s="20"/>
      <c r="Q939" s="208"/>
      <c r="R939" s="208"/>
      <c r="S939" s="20"/>
      <c r="T939" s="20"/>
      <c r="U939" s="20"/>
      <c r="V939" s="212"/>
      <c r="W939" s="20"/>
      <c r="X939" s="20"/>
      <c r="Y939" s="20"/>
      <c r="Z939" s="20"/>
    </row>
    <row r="940" ht="22.5" customHeight="1">
      <c r="A940" s="20"/>
      <c r="B940" s="208"/>
      <c r="C940" s="208"/>
      <c r="D940" s="208"/>
      <c r="E940" s="208"/>
      <c r="F940" s="208"/>
      <c r="G940" s="208"/>
      <c r="H940" s="208"/>
      <c r="I940" s="208"/>
      <c r="J940" s="208"/>
      <c r="K940" s="208"/>
      <c r="L940" s="208"/>
      <c r="M940" s="208"/>
      <c r="N940" s="208"/>
      <c r="O940" s="20"/>
      <c r="P940" s="20"/>
      <c r="Q940" s="208"/>
      <c r="R940" s="208"/>
      <c r="S940" s="20"/>
      <c r="T940" s="20"/>
      <c r="U940" s="20"/>
      <c r="V940" s="212"/>
      <c r="W940" s="20"/>
      <c r="X940" s="20"/>
      <c r="Y940" s="20"/>
      <c r="Z940" s="20"/>
    </row>
    <row r="941" ht="22.5" customHeight="1">
      <c r="A941" s="20"/>
      <c r="B941" s="208"/>
      <c r="C941" s="208"/>
      <c r="D941" s="208"/>
      <c r="E941" s="208"/>
      <c r="F941" s="208"/>
      <c r="G941" s="208"/>
      <c r="H941" s="208"/>
      <c r="I941" s="208"/>
      <c r="J941" s="208"/>
      <c r="K941" s="208"/>
      <c r="L941" s="208"/>
      <c r="M941" s="208"/>
      <c r="N941" s="208"/>
      <c r="O941" s="20"/>
      <c r="P941" s="20"/>
      <c r="Q941" s="208"/>
      <c r="R941" s="208"/>
      <c r="S941" s="20"/>
      <c r="T941" s="20"/>
      <c r="U941" s="20"/>
      <c r="V941" s="212"/>
      <c r="W941" s="20"/>
      <c r="X941" s="20"/>
      <c r="Y941" s="20"/>
      <c r="Z941" s="20"/>
    </row>
    <row r="942" ht="22.5" customHeight="1">
      <c r="A942" s="20"/>
      <c r="B942" s="208"/>
      <c r="C942" s="208"/>
      <c r="D942" s="208"/>
      <c r="E942" s="208"/>
      <c r="F942" s="208"/>
      <c r="G942" s="208"/>
      <c r="H942" s="208"/>
      <c r="I942" s="208"/>
      <c r="J942" s="208"/>
      <c r="K942" s="208"/>
      <c r="L942" s="208"/>
      <c r="M942" s="208"/>
      <c r="N942" s="208"/>
      <c r="O942" s="20"/>
      <c r="P942" s="20"/>
      <c r="Q942" s="208"/>
      <c r="R942" s="208"/>
      <c r="S942" s="20"/>
      <c r="T942" s="20"/>
      <c r="U942" s="20"/>
      <c r="V942" s="212"/>
      <c r="W942" s="20"/>
      <c r="X942" s="20"/>
      <c r="Y942" s="20"/>
      <c r="Z942" s="20"/>
    </row>
    <row r="943" ht="22.5" customHeight="1">
      <c r="A943" s="20"/>
      <c r="B943" s="208"/>
      <c r="C943" s="208"/>
      <c r="D943" s="208"/>
      <c r="E943" s="208"/>
      <c r="F943" s="208"/>
      <c r="G943" s="208"/>
      <c r="H943" s="208"/>
      <c r="I943" s="208"/>
      <c r="J943" s="208"/>
      <c r="K943" s="208"/>
      <c r="L943" s="208"/>
      <c r="M943" s="208"/>
      <c r="N943" s="208"/>
      <c r="O943" s="20"/>
      <c r="P943" s="20"/>
      <c r="Q943" s="208"/>
      <c r="R943" s="208"/>
      <c r="S943" s="20"/>
      <c r="T943" s="20"/>
      <c r="U943" s="20"/>
      <c r="V943" s="212"/>
      <c r="W943" s="20"/>
      <c r="X943" s="20"/>
      <c r="Y943" s="20"/>
      <c r="Z943" s="20"/>
    </row>
    <row r="944" ht="22.5" customHeight="1">
      <c r="A944" s="20"/>
      <c r="B944" s="208"/>
      <c r="C944" s="208"/>
      <c r="D944" s="208"/>
      <c r="E944" s="208"/>
      <c r="F944" s="208"/>
      <c r="G944" s="208"/>
      <c r="H944" s="208"/>
      <c r="I944" s="208"/>
      <c r="J944" s="208"/>
      <c r="K944" s="208"/>
      <c r="L944" s="208"/>
      <c r="M944" s="208"/>
      <c r="N944" s="208"/>
      <c r="O944" s="20"/>
      <c r="P944" s="20"/>
      <c r="Q944" s="208"/>
      <c r="R944" s="208"/>
      <c r="S944" s="20"/>
      <c r="T944" s="20"/>
      <c r="U944" s="20"/>
      <c r="V944" s="212"/>
      <c r="W944" s="20"/>
      <c r="X944" s="20"/>
      <c r="Y944" s="20"/>
      <c r="Z944" s="20"/>
    </row>
    <row r="945" ht="22.5" customHeight="1">
      <c r="A945" s="20"/>
      <c r="B945" s="208"/>
      <c r="C945" s="208"/>
      <c r="D945" s="208"/>
      <c r="E945" s="208"/>
      <c r="F945" s="208"/>
      <c r="G945" s="208"/>
      <c r="H945" s="208"/>
      <c r="I945" s="208"/>
      <c r="J945" s="208"/>
      <c r="K945" s="208"/>
      <c r="L945" s="208"/>
      <c r="M945" s="208"/>
      <c r="N945" s="208"/>
      <c r="O945" s="20"/>
      <c r="P945" s="20"/>
      <c r="Q945" s="208"/>
      <c r="R945" s="208"/>
      <c r="S945" s="20"/>
      <c r="T945" s="20"/>
      <c r="U945" s="20"/>
      <c r="V945" s="212"/>
      <c r="W945" s="20"/>
      <c r="X945" s="20"/>
      <c r="Y945" s="20"/>
      <c r="Z945" s="20"/>
    </row>
    <row r="946" ht="22.5" customHeight="1">
      <c r="A946" s="20"/>
      <c r="B946" s="208"/>
      <c r="C946" s="208"/>
      <c r="D946" s="208"/>
      <c r="E946" s="208"/>
      <c r="F946" s="208"/>
      <c r="G946" s="208"/>
      <c r="H946" s="208"/>
      <c r="I946" s="208"/>
      <c r="J946" s="208"/>
      <c r="K946" s="208"/>
      <c r="L946" s="208"/>
      <c r="M946" s="208"/>
      <c r="N946" s="208"/>
      <c r="O946" s="20"/>
      <c r="P946" s="20"/>
      <c r="Q946" s="208"/>
      <c r="R946" s="208"/>
      <c r="S946" s="20"/>
      <c r="T946" s="20"/>
      <c r="U946" s="20"/>
      <c r="V946" s="212"/>
      <c r="W946" s="20"/>
      <c r="X946" s="20"/>
      <c r="Y946" s="20"/>
      <c r="Z946" s="20"/>
    </row>
    <row r="947" ht="22.5" customHeight="1">
      <c r="A947" s="20"/>
      <c r="B947" s="208"/>
      <c r="C947" s="208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"/>
      <c r="P947" s="20"/>
      <c r="Q947" s="208"/>
      <c r="R947" s="208"/>
      <c r="S947" s="20"/>
      <c r="T947" s="20"/>
      <c r="U947" s="20"/>
      <c r="V947" s="212"/>
      <c r="W947" s="20"/>
      <c r="X947" s="20"/>
      <c r="Y947" s="20"/>
      <c r="Z947" s="20"/>
    </row>
    <row r="948" ht="22.5" customHeight="1">
      <c r="A948" s="20"/>
      <c r="B948" s="208"/>
      <c r="C948" s="208"/>
      <c r="D948" s="208"/>
      <c r="E948" s="208"/>
      <c r="F948" s="208"/>
      <c r="G948" s="208"/>
      <c r="H948" s="208"/>
      <c r="I948" s="208"/>
      <c r="J948" s="208"/>
      <c r="K948" s="208"/>
      <c r="L948" s="208"/>
      <c r="M948" s="208"/>
      <c r="N948" s="208"/>
      <c r="O948" s="20"/>
      <c r="P948" s="20"/>
      <c r="Q948" s="208"/>
      <c r="R948" s="208"/>
      <c r="S948" s="20"/>
      <c r="T948" s="20"/>
      <c r="U948" s="20"/>
      <c r="V948" s="212"/>
      <c r="W948" s="20"/>
      <c r="X948" s="20"/>
      <c r="Y948" s="20"/>
      <c r="Z948" s="20"/>
    </row>
    <row r="949" ht="22.5" customHeight="1">
      <c r="A949" s="20"/>
      <c r="B949" s="208"/>
      <c r="C949" s="208"/>
      <c r="D949" s="208"/>
      <c r="E949" s="208"/>
      <c r="F949" s="208"/>
      <c r="G949" s="208"/>
      <c r="H949" s="208"/>
      <c r="I949" s="208"/>
      <c r="J949" s="208"/>
      <c r="K949" s="208"/>
      <c r="L949" s="208"/>
      <c r="M949" s="208"/>
      <c r="N949" s="208"/>
      <c r="O949" s="20"/>
      <c r="P949" s="20"/>
      <c r="Q949" s="208"/>
      <c r="R949" s="208"/>
      <c r="S949" s="20"/>
      <c r="T949" s="20"/>
      <c r="U949" s="20"/>
      <c r="V949" s="212"/>
      <c r="W949" s="20"/>
      <c r="X949" s="20"/>
      <c r="Y949" s="20"/>
      <c r="Z949" s="20"/>
    </row>
    <row r="950" ht="22.5" customHeight="1">
      <c r="A950" s="20"/>
      <c r="B950" s="208"/>
      <c r="C950" s="208"/>
      <c r="D950" s="208"/>
      <c r="E950" s="208"/>
      <c r="F950" s="208"/>
      <c r="G950" s="208"/>
      <c r="H950" s="208"/>
      <c r="I950" s="208"/>
      <c r="J950" s="208"/>
      <c r="K950" s="208"/>
      <c r="L950" s="208"/>
      <c r="M950" s="208"/>
      <c r="N950" s="208"/>
      <c r="O950" s="20"/>
      <c r="P950" s="20"/>
      <c r="Q950" s="208"/>
      <c r="R950" s="208"/>
      <c r="S950" s="20"/>
      <c r="T950" s="20"/>
      <c r="U950" s="20"/>
      <c r="V950" s="212"/>
      <c r="W950" s="20"/>
      <c r="X950" s="20"/>
      <c r="Y950" s="20"/>
      <c r="Z950" s="20"/>
    </row>
    <row r="951" ht="22.5" customHeight="1">
      <c r="A951" s="20"/>
      <c r="B951" s="208"/>
      <c r="C951" s="208"/>
      <c r="D951" s="208"/>
      <c r="E951" s="208"/>
      <c r="F951" s="208"/>
      <c r="G951" s="208"/>
      <c r="H951" s="208"/>
      <c r="I951" s="208"/>
      <c r="J951" s="208"/>
      <c r="K951" s="208"/>
      <c r="L951" s="208"/>
      <c r="M951" s="208"/>
      <c r="N951" s="208"/>
      <c r="O951" s="20"/>
      <c r="P951" s="20"/>
      <c r="Q951" s="208"/>
      <c r="R951" s="208"/>
      <c r="S951" s="20"/>
      <c r="T951" s="20"/>
      <c r="U951" s="20"/>
      <c r="V951" s="212"/>
      <c r="W951" s="20"/>
      <c r="X951" s="20"/>
      <c r="Y951" s="20"/>
      <c r="Z951" s="20"/>
    </row>
    <row r="952" ht="22.5" customHeight="1">
      <c r="A952" s="20"/>
      <c r="B952" s="208"/>
      <c r="C952" s="208"/>
      <c r="D952" s="208"/>
      <c r="E952" s="208"/>
      <c r="F952" s="208"/>
      <c r="G952" s="208"/>
      <c r="H952" s="208"/>
      <c r="I952" s="208"/>
      <c r="J952" s="208"/>
      <c r="K952" s="208"/>
      <c r="L952" s="208"/>
      <c r="M952" s="208"/>
      <c r="N952" s="208"/>
      <c r="O952" s="20"/>
      <c r="P952" s="20"/>
      <c r="Q952" s="208"/>
      <c r="R952" s="208"/>
      <c r="S952" s="20"/>
      <c r="T952" s="20"/>
      <c r="U952" s="20"/>
      <c r="V952" s="212"/>
      <c r="W952" s="20"/>
      <c r="X952" s="20"/>
      <c r="Y952" s="20"/>
      <c r="Z952" s="20"/>
    </row>
    <row r="953" ht="22.5" customHeight="1">
      <c r="A953" s="20"/>
      <c r="B953" s="208"/>
      <c r="C953" s="208"/>
      <c r="D953" s="208"/>
      <c r="E953" s="208"/>
      <c r="F953" s="208"/>
      <c r="G953" s="208"/>
      <c r="H953" s="208"/>
      <c r="I953" s="208"/>
      <c r="J953" s="208"/>
      <c r="K953" s="208"/>
      <c r="L953" s="208"/>
      <c r="M953" s="208"/>
      <c r="N953" s="208"/>
      <c r="O953" s="20"/>
      <c r="P953" s="20"/>
      <c r="Q953" s="208"/>
      <c r="R953" s="208"/>
      <c r="S953" s="20"/>
      <c r="T953" s="20"/>
      <c r="U953" s="20"/>
      <c r="V953" s="212"/>
      <c r="W953" s="20"/>
      <c r="X953" s="20"/>
      <c r="Y953" s="20"/>
      <c r="Z953" s="20"/>
    </row>
    <row r="954" ht="22.5" customHeight="1">
      <c r="A954" s="20"/>
      <c r="B954" s="208"/>
      <c r="C954" s="208"/>
      <c r="D954" s="208"/>
      <c r="E954" s="208"/>
      <c r="F954" s="208"/>
      <c r="G954" s="208"/>
      <c r="H954" s="208"/>
      <c r="I954" s="208"/>
      <c r="J954" s="208"/>
      <c r="K954" s="208"/>
      <c r="L954" s="208"/>
      <c r="M954" s="208"/>
      <c r="N954" s="208"/>
      <c r="O954" s="20"/>
      <c r="P954" s="20"/>
      <c r="Q954" s="208"/>
      <c r="R954" s="208"/>
      <c r="S954" s="20"/>
      <c r="T954" s="20"/>
      <c r="U954" s="20"/>
      <c r="V954" s="212"/>
      <c r="W954" s="20"/>
      <c r="X954" s="20"/>
      <c r="Y954" s="20"/>
      <c r="Z954" s="20"/>
    </row>
    <row r="955" ht="22.5" customHeight="1">
      <c r="A955" s="20"/>
      <c r="B955" s="208"/>
      <c r="C955" s="208"/>
      <c r="D955" s="208"/>
      <c r="E955" s="208"/>
      <c r="F955" s="208"/>
      <c r="G955" s="208"/>
      <c r="H955" s="208"/>
      <c r="I955" s="208"/>
      <c r="J955" s="208"/>
      <c r="K955" s="208"/>
      <c r="L955" s="208"/>
      <c r="M955" s="208"/>
      <c r="N955" s="208"/>
      <c r="O955" s="20"/>
      <c r="P955" s="20"/>
      <c r="Q955" s="208"/>
      <c r="R955" s="208"/>
      <c r="S955" s="20"/>
      <c r="T955" s="20"/>
      <c r="U955" s="20"/>
      <c r="V955" s="212"/>
      <c r="W955" s="20"/>
      <c r="X955" s="20"/>
      <c r="Y955" s="20"/>
      <c r="Z955" s="20"/>
    </row>
    <row r="956" ht="22.5" customHeight="1">
      <c r="A956" s="20"/>
      <c r="B956" s="208"/>
      <c r="C956" s="208"/>
      <c r="D956" s="208"/>
      <c r="E956" s="208"/>
      <c r="F956" s="208"/>
      <c r="G956" s="208"/>
      <c r="H956" s="208"/>
      <c r="I956" s="208"/>
      <c r="J956" s="208"/>
      <c r="K956" s="208"/>
      <c r="L956" s="208"/>
      <c r="M956" s="208"/>
      <c r="N956" s="208"/>
      <c r="O956" s="20"/>
      <c r="P956" s="20"/>
      <c r="Q956" s="208"/>
      <c r="R956" s="208"/>
      <c r="S956" s="20"/>
      <c r="T956" s="20"/>
      <c r="U956" s="20"/>
      <c r="V956" s="212"/>
      <c r="W956" s="20"/>
      <c r="X956" s="20"/>
      <c r="Y956" s="20"/>
      <c r="Z956" s="20"/>
    </row>
    <row r="957" ht="22.5" customHeight="1">
      <c r="A957" s="20"/>
      <c r="B957" s="208"/>
      <c r="C957" s="208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"/>
      <c r="P957" s="20"/>
      <c r="Q957" s="208"/>
      <c r="R957" s="208"/>
      <c r="S957" s="20"/>
      <c r="T957" s="20"/>
      <c r="U957" s="20"/>
      <c r="V957" s="212"/>
      <c r="W957" s="20"/>
      <c r="X957" s="20"/>
      <c r="Y957" s="20"/>
      <c r="Z957" s="20"/>
    </row>
    <row r="958" ht="22.5" customHeight="1">
      <c r="A958" s="20"/>
      <c r="B958" s="208"/>
      <c r="C958" s="208"/>
      <c r="D958" s="208"/>
      <c r="E958" s="208"/>
      <c r="F958" s="208"/>
      <c r="G958" s="208"/>
      <c r="H958" s="208"/>
      <c r="I958" s="208"/>
      <c r="J958" s="208"/>
      <c r="K958" s="208"/>
      <c r="L958" s="208"/>
      <c r="M958" s="208"/>
      <c r="N958" s="208"/>
      <c r="O958" s="20"/>
      <c r="P958" s="20"/>
      <c r="Q958" s="208"/>
      <c r="R958" s="208"/>
      <c r="S958" s="20"/>
      <c r="T958" s="20"/>
      <c r="U958" s="20"/>
      <c r="V958" s="212"/>
      <c r="W958" s="20"/>
      <c r="X958" s="20"/>
      <c r="Y958" s="20"/>
      <c r="Z958" s="20"/>
    </row>
    <row r="959" ht="22.5" customHeight="1">
      <c r="A959" s="20"/>
      <c r="B959" s="208"/>
      <c r="C959" s="208"/>
      <c r="D959" s="208"/>
      <c r="E959" s="208"/>
      <c r="F959" s="208"/>
      <c r="G959" s="208"/>
      <c r="H959" s="208"/>
      <c r="I959" s="208"/>
      <c r="J959" s="208"/>
      <c r="K959" s="208"/>
      <c r="L959" s="208"/>
      <c r="M959" s="208"/>
      <c r="N959" s="208"/>
      <c r="O959" s="20"/>
      <c r="P959" s="20"/>
      <c r="Q959" s="208"/>
      <c r="R959" s="208"/>
      <c r="S959" s="20"/>
      <c r="T959" s="20"/>
      <c r="U959" s="20"/>
      <c r="V959" s="212"/>
      <c r="W959" s="20"/>
      <c r="X959" s="20"/>
      <c r="Y959" s="20"/>
      <c r="Z959" s="20"/>
    </row>
    <row r="960" ht="22.5" customHeight="1">
      <c r="A960" s="20"/>
      <c r="B960" s="208"/>
      <c r="C960" s="208"/>
      <c r="D960" s="208"/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"/>
      <c r="P960" s="20"/>
      <c r="Q960" s="208"/>
      <c r="R960" s="208"/>
      <c r="S960" s="20"/>
      <c r="T960" s="20"/>
      <c r="U960" s="20"/>
      <c r="V960" s="212"/>
      <c r="W960" s="20"/>
      <c r="X960" s="20"/>
      <c r="Y960" s="20"/>
      <c r="Z960" s="20"/>
    </row>
    <row r="961" ht="22.5" customHeight="1">
      <c r="A961" s="20"/>
      <c r="B961" s="208"/>
      <c r="C961" s="208"/>
      <c r="D961" s="208"/>
      <c r="E961" s="208"/>
      <c r="F961" s="208"/>
      <c r="G961" s="208"/>
      <c r="H961" s="208"/>
      <c r="I961" s="208"/>
      <c r="J961" s="208"/>
      <c r="K961" s="208"/>
      <c r="L961" s="208"/>
      <c r="M961" s="208"/>
      <c r="N961" s="208"/>
      <c r="O961" s="20"/>
      <c r="P961" s="20"/>
      <c r="Q961" s="208"/>
      <c r="R961" s="208"/>
      <c r="S961" s="20"/>
      <c r="T961" s="20"/>
      <c r="U961" s="20"/>
      <c r="V961" s="212"/>
      <c r="W961" s="20"/>
      <c r="X961" s="20"/>
      <c r="Y961" s="20"/>
      <c r="Z961" s="20"/>
    </row>
    <row r="962" ht="22.5" customHeight="1">
      <c r="A962" s="20"/>
      <c r="B962" s="208"/>
      <c r="C962" s="208"/>
      <c r="D962" s="208"/>
      <c r="E962" s="208"/>
      <c r="F962" s="208"/>
      <c r="G962" s="208"/>
      <c r="H962" s="208"/>
      <c r="I962" s="208"/>
      <c r="J962" s="208"/>
      <c r="K962" s="208"/>
      <c r="L962" s="208"/>
      <c r="M962" s="208"/>
      <c r="N962" s="208"/>
      <c r="O962" s="20"/>
      <c r="P962" s="20"/>
      <c r="Q962" s="208"/>
      <c r="R962" s="208"/>
      <c r="S962" s="20"/>
      <c r="T962" s="20"/>
      <c r="U962" s="20"/>
      <c r="V962" s="212"/>
      <c r="W962" s="20"/>
      <c r="X962" s="20"/>
      <c r="Y962" s="20"/>
      <c r="Z962" s="20"/>
    </row>
    <row r="963" ht="22.5" customHeight="1">
      <c r="A963" s="20"/>
      <c r="B963" s="208"/>
      <c r="C963" s="208"/>
      <c r="D963" s="208"/>
      <c r="E963" s="208"/>
      <c r="F963" s="208"/>
      <c r="G963" s="208"/>
      <c r="H963" s="208"/>
      <c r="I963" s="208"/>
      <c r="J963" s="208"/>
      <c r="K963" s="208"/>
      <c r="L963" s="208"/>
      <c r="M963" s="208"/>
      <c r="N963" s="208"/>
      <c r="O963" s="20"/>
      <c r="P963" s="20"/>
      <c r="Q963" s="208"/>
      <c r="R963" s="208"/>
      <c r="S963" s="20"/>
      <c r="T963" s="20"/>
      <c r="U963" s="20"/>
      <c r="V963" s="212"/>
      <c r="W963" s="20"/>
      <c r="X963" s="20"/>
      <c r="Y963" s="20"/>
      <c r="Z963" s="20"/>
    </row>
    <row r="964" ht="22.5" customHeight="1">
      <c r="A964" s="20"/>
      <c r="B964" s="208"/>
      <c r="C964" s="208"/>
      <c r="D964" s="208"/>
      <c r="E964" s="208"/>
      <c r="F964" s="208"/>
      <c r="G964" s="208"/>
      <c r="H964" s="208"/>
      <c r="I964" s="208"/>
      <c r="J964" s="208"/>
      <c r="K964" s="208"/>
      <c r="L964" s="208"/>
      <c r="M964" s="208"/>
      <c r="N964" s="208"/>
      <c r="O964" s="20"/>
      <c r="P964" s="20"/>
      <c r="Q964" s="208"/>
      <c r="R964" s="208"/>
      <c r="S964" s="20"/>
      <c r="T964" s="20"/>
      <c r="U964" s="20"/>
      <c r="V964" s="212"/>
      <c r="W964" s="20"/>
      <c r="X964" s="20"/>
      <c r="Y964" s="20"/>
      <c r="Z964" s="20"/>
    </row>
    <row r="965" ht="22.5" customHeight="1">
      <c r="A965" s="20"/>
      <c r="B965" s="208"/>
      <c r="C965" s="208"/>
      <c r="D965" s="208"/>
      <c r="E965" s="208"/>
      <c r="F965" s="208"/>
      <c r="G965" s="208"/>
      <c r="H965" s="208"/>
      <c r="I965" s="208"/>
      <c r="J965" s="208"/>
      <c r="K965" s="208"/>
      <c r="L965" s="208"/>
      <c r="M965" s="208"/>
      <c r="N965" s="208"/>
      <c r="O965" s="20"/>
      <c r="P965" s="20"/>
      <c r="Q965" s="208"/>
      <c r="R965" s="208"/>
      <c r="S965" s="20"/>
      <c r="T965" s="20"/>
      <c r="U965" s="20"/>
      <c r="V965" s="212"/>
      <c r="W965" s="20"/>
      <c r="X965" s="20"/>
      <c r="Y965" s="20"/>
      <c r="Z965" s="20"/>
    </row>
    <row r="966" ht="22.5" customHeight="1">
      <c r="A966" s="20"/>
      <c r="B966" s="208"/>
      <c r="C966" s="208"/>
      <c r="D966" s="208"/>
      <c r="E966" s="208"/>
      <c r="F966" s="208"/>
      <c r="G966" s="208"/>
      <c r="H966" s="208"/>
      <c r="I966" s="208"/>
      <c r="J966" s="208"/>
      <c r="K966" s="208"/>
      <c r="L966" s="208"/>
      <c r="M966" s="208"/>
      <c r="N966" s="208"/>
      <c r="O966" s="20"/>
      <c r="P966" s="20"/>
      <c r="Q966" s="208"/>
      <c r="R966" s="208"/>
      <c r="S966" s="20"/>
      <c r="T966" s="20"/>
      <c r="U966" s="20"/>
      <c r="V966" s="212"/>
      <c r="W966" s="20"/>
      <c r="X966" s="20"/>
      <c r="Y966" s="20"/>
      <c r="Z966" s="20"/>
    </row>
    <row r="967" ht="22.5" customHeight="1">
      <c r="A967" s="20"/>
      <c r="B967" s="208"/>
      <c r="C967" s="208"/>
      <c r="D967" s="208"/>
      <c r="E967" s="208"/>
      <c r="F967" s="208"/>
      <c r="G967" s="208"/>
      <c r="H967" s="208"/>
      <c r="I967" s="208"/>
      <c r="J967" s="208"/>
      <c r="K967" s="208"/>
      <c r="L967" s="208"/>
      <c r="M967" s="208"/>
      <c r="N967" s="208"/>
      <c r="O967" s="20"/>
      <c r="P967" s="20"/>
      <c r="Q967" s="208"/>
      <c r="R967" s="208"/>
      <c r="S967" s="20"/>
      <c r="T967" s="20"/>
      <c r="U967" s="20"/>
      <c r="V967" s="212"/>
      <c r="W967" s="20"/>
      <c r="X967" s="20"/>
      <c r="Y967" s="20"/>
      <c r="Z967" s="20"/>
    </row>
    <row r="968" ht="22.5" customHeight="1">
      <c r="A968" s="20"/>
      <c r="B968" s="208"/>
      <c r="C968" s="208"/>
      <c r="D968" s="208"/>
      <c r="E968" s="208"/>
      <c r="F968" s="208"/>
      <c r="G968" s="208"/>
      <c r="H968" s="208"/>
      <c r="I968" s="208"/>
      <c r="J968" s="208"/>
      <c r="K968" s="208"/>
      <c r="L968" s="208"/>
      <c r="M968" s="208"/>
      <c r="N968" s="208"/>
      <c r="O968" s="20"/>
      <c r="P968" s="20"/>
      <c r="Q968" s="208"/>
      <c r="R968" s="208"/>
      <c r="S968" s="20"/>
      <c r="T968" s="20"/>
      <c r="U968" s="20"/>
      <c r="V968" s="212"/>
      <c r="W968" s="20"/>
      <c r="X968" s="20"/>
      <c r="Y968" s="20"/>
      <c r="Z968" s="20"/>
    </row>
    <row r="969" ht="22.5" customHeight="1">
      <c r="A969" s="20"/>
      <c r="B969" s="208"/>
      <c r="C969" s="208"/>
      <c r="D969" s="208"/>
      <c r="E969" s="208"/>
      <c r="F969" s="208"/>
      <c r="G969" s="208"/>
      <c r="H969" s="208"/>
      <c r="I969" s="208"/>
      <c r="J969" s="208"/>
      <c r="K969" s="208"/>
      <c r="L969" s="208"/>
      <c r="M969" s="208"/>
      <c r="N969" s="208"/>
      <c r="O969" s="20"/>
      <c r="P969" s="20"/>
      <c r="Q969" s="208"/>
      <c r="R969" s="208"/>
      <c r="S969" s="20"/>
      <c r="T969" s="20"/>
      <c r="U969" s="20"/>
      <c r="V969" s="212"/>
      <c r="W969" s="20"/>
      <c r="X969" s="20"/>
      <c r="Y969" s="20"/>
      <c r="Z969" s="20"/>
    </row>
    <row r="970" ht="22.5" customHeight="1">
      <c r="A970" s="20"/>
      <c r="B970" s="208"/>
      <c r="C970" s="208"/>
      <c r="D970" s="208"/>
      <c r="E970" s="208"/>
      <c r="F970" s="208"/>
      <c r="G970" s="208"/>
      <c r="H970" s="208"/>
      <c r="I970" s="208"/>
      <c r="J970" s="208"/>
      <c r="K970" s="208"/>
      <c r="L970" s="208"/>
      <c r="M970" s="208"/>
      <c r="N970" s="208"/>
      <c r="O970" s="20"/>
      <c r="P970" s="20"/>
      <c r="Q970" s="208"/>
      <c r="R970" s="208"/>
      <c r="S970" s="20"/>
      <c r="T970" s="20"/>
      <c r="U970" s="20"/>
      <c r="V970" s="212"/>
      <c r="W970" s="20"/>
      <c r="X970" s="20"/>
      <c r="Y970" s="20"/>
      <c r="Z970" s="20"/>
    </row>
    <row r="971" ht="22.5" customHeight="1">
      <c r="A971" s="20"/>
      <c r="B971" s="208"/>
      <c r="C971" s="208"/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"/>
      <c r="P971" s="20"/>
      <c r="Q971" s="208"/>
      <c r="R971" s="208"/>
      <c r="S971" s="20"/>
      <c r="T971" s="20"/>
      <c r="U971" s="20"/>
      <c r="V971" s="212"/>
      <c r="W971" s="20"/>
      <c r="X971" s="20"/>
      <c r="Y971" s="20"/>
      <c r="Z971" s="20"/>
    </row>
    <row r="972" ht="22.5" customHeight="1">
      <c r="A972" s="20"/>
      <c r="B972" s="208"/>
      <c r="C972" s="208"/>
      <c r="D972" s="208"/>
      <c r="E972" s="208"/>
      <c r="F972" s="208"/>
      <c r="G972" s="208"/>
      <c r="H972" s="208"/>
      <c r="I972" s="208"/>
      <c r="J972" s="208"/>
      <c r="K972" s="208"/>
      <c r="L972" s="208"/>
      <c r="M972" s="208"/>
      <c r="N972" s="208"/>
      <c r="O972" s="20"/>
      <c r="P972" s="20"/>
      <c r="Q972" s="208"/>
      <c r="R972" s="208"/>
      <c r="S972" s="20"/>
      <c r="T972" s="20"/>
      <c r="U972" s="20"/>
      <c r="V972" s="212"/>
      <c r="W972" s="20"/>
      <c r="X972" s="20"/>
      <c r="Y972" s="20"/>
      <c r="Z972" s="20"/>
    </row>
    <row r="973" ht="22.5" customHeight="1">
      <c r="A973" s="20"/>
      <c r="B973" s="208"/>
      <c r="C973" s="208"/>
      <c r="D973" s="208"/>
      <c r="E973" s="208"/>
      <c r="F973" s="208"/>
      <c r="G973" s="208"/>
      <c r="H973" s="208"/>
      <c r="I973" s="208"/>
      <c r="J973" s="208"/>
      <c r="K973" s="208"/>
      <c r="L973" s="208"/>
      <c r="M973" s="208"/>
      <c r="N973" s="208"/>
      <c r="O973" s="20"/>
      <c r="P973" s="20"/>
      <c r="Q973" s="208"/>
      <c r="R973" s="208"/>
      <c r="S973" s="20"/>
      <c r="T973" s="20"/>
      <c r="U973" s="20"/>
      <c r="V973" s="212"/>
      <c r="W973" s="20"/>
      <c r="X973" s="20"/>
      <c r="Y973" s="20"/>
      <c r="Z973" s="20"/>
    </row>
    <row r="974" ht="22.5" customHeight="1">
      <c r="A974" s="20"/>
      <c r="B974" s="208"/>
      <c r="C974" s="208"/>
      <c r="D974" s="208"/>
      <c r="E974" s="208"/>
      <c r="F974" s="208"/>
      <c r="G974" s="208"/>
      <c r="H974" s="208"/>
      <c r="I974" s="208"/>
      <c r="J974" s="208"/>
      <c r="K974" s="208"/>
      <c r="L974" s="208"/>
      <c r="M974" s="208"/>
      <c r="N974" s="208"/>
      <c r="O974" s="20"/>
      <c r="P974" s="20"/>
      <c r="Q974" s="208"/>
      <c r="R974" s="208"/>
      <c r="S974" s="20"/>
      <c r="T974" s="20"/>
      <c r="U974" s="20"/>
      <c r="V974" s="212"/>
      <c r="W974" s="20"/>
      <c r="X974" s="20"/>
      <c r="Y974" s="20"/>
      <c r="Z974" s="20"/>
    </row>
    <row r="975" ht="22.5" customHeight="1">
      <c r="A975" s="20"/>
      <c r="B975" s="208"/>
      <c r="C975" s="208"/>
      <c r="D975" s="208"/>
      <c r="E975" s="208"/>
      <c r="F975" s="208"/>
      <c r="G975" s="208"/>
      <c r="H975" s="208"/>
      <c r="I975" s="208"/>
      <c r="J975" s="208"/>
      <c r="K975" s="208"/>
      <c r="L975" s="208"/>
      <c r="M975" s="208"/>
      <c r="N975" s="208"/>
      <c r="O975" s="20"/>
      <c r="P975" s="20"/>
      <c r="Q975" s="208"/>
      <c r="R975" s="208"/>
      <c r="S975" s="20"/>
      <c r="T975" s="20"/>
      <c r="U975" s="20"/>
      <c r="V975" s="212"/>
      <c r="W975" s="20"/>
      <c r="X975" s="20"/>
      <c r="Y975" s="20"/>
      <c r="Z975" s="20"/>
    </row>
    <row r="976" ht="22.5" customHeight="1">
      <c r="A976" s="20"/>
      <c r="B976" s="208"/>
      <c r="C976" s="208"/>
      <c r="D976" s="208"/>
      <c r="E976" s="208"/>
      <c r="F976" s="208"/>
      <c r="G976" s="208"/>
      <c r="H976" s="208"/>
      <c r="I976" s="208"/>
      <c r="J976" s="208"/>
      <c r="K976" s="208"/>
      <c r="L976" s="208"/>
      <c r="M976" s="208"/>
      <c r="N976" s="208"/>
      <c r="O976" s="20"/>
      <c r="P976" s="20"/>
      <c r="Q976" s="208"/>
      <c r="R976" s="208"/>
      <c r="S976" s="20"/>
      <c r="T976" s="20"/>
      <c r="U976" s="20"/>
      <c r="V976" s="212"/>
      <c r="W976" s="20"/>
      <c r="X976" s="20"/>
      <c r="Y976" s="20"/>
      <c r="Z976" s="20"/>
    </row>
    <row r="977" ht="22.5" customHeight="1">
      <c r="A977" s="20"/>
      <c r="B977" s="208"/>
      <c r="C977" s="208"/>
      <c r="D977" s="208"/>
      <c r="E977" s="208"/>
      <c r="F977" s="208"/>
      <c r="G977" s="208"/>
      <c r="H977" s="208"/>
      <c r="I977" s="208"/>
      <c r="J977" s="208"/>
      <c r="K977" s="208"/>
      <c r="L977" s="208"/>
      <c r="M977" s="208"/>
      <c r="N977" s="208"/>
      <c r="O977" s="20"/>
      <c r="P977" s="20"/>
      <c r="Q977" s="208"/>
      <c r="R977" s="208"/>
      <c r="S977" s="20"/>
      <c r="T977" s="20"/>
      <c r="U977" s="20"/>
      <c r="V977" s="212"/>
      <c r="W977" s="20"/>
      <c r="X977" s="20"/>
      <c r="Y977" s="20"/>
      <c r="Z977" s="20"/>
    </row>
    <row r="978" ht="22.5" customHeight="1">
      <c r="A978" s="20"/>
      <c r="B978" s="208"/>
      <c r="C978" s="208"/>
      <c r="D978" s="208"/>
      <c r="E978" s="208"/>
      <c r="F978" s="208"/>
      <c r="G978" s="208"/>
      <c r="H978" s="208"/>
      <c r="I978" s="208"/>
      <c r="J978" s="208"/>
      <c r="K978" s="208"/>
      <c r="L978" s="208"/>
      <c r="M978" s="208"/>
      <c r="N978" s="208"/>
      <c r="O978" s="20"/>
      <c r="P978" s="20"/>
      <c r="Q978" s="208"/>
      <c r="R978" s="208"/>
      <c r="S978" s="20"/>
      <c r="T978" s="20"/>
      <c r="U978" s="20"/>
      <c r="V978" s="212"/>
      <c r="W978" s="20"/>
      <c r="X978" s="20"/>
      <c r="Y978" s="20"/>
      <c r="Z978" s="20"/>
    </row>
    <row r="979" ht="22.5" customHeight="1">
      <c r="A979" s="20"/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8"/>
      <c r="M979" s="208"/>
      <c r="N979" s="208"/>
      <c r="O979" s="20"/>
      <c r="P979" s="20"/>
      <c r="Q979" s="208"/>
      <c r="R979" s="208"/>
      <c r="S979" s="20"/>
      <c r="T979" s="20"/>
      <c r="U979" s="20"/>
      <c r="V979" s="212"/>
      <c r="W979" s="20"/>
      <c r="X979" s="20"/>
      <c r="Y979" s="20"/>
      <c r="Z979" s="20"/>
    </row>
    <row r="980" ht="22.5" customHeight="1">
      <c r="A980" s="20"/>
      <c r="B980" s="208"/>
      <c r="C980" s="208"/>
      <c r="D980" s="208"/>
      <c r="E980" s="208"/>
      <c r="F980" s="208"/>
      <c r="G980" s="208"/>
      <c r="H980" s="208"/>
      <c r="I980" s="208"/>
      <c r="J980" s="208"/>
      <c r="K980" s="208"/>
      <c r="L980" s="208"/>
      <c r="M980" s="208"/>
      <c r="N980" s="208"/>
      <c r="O980" s="20"/>
      <c r="P980" s="20"/>
      <c r="Q980" s="208"/>
      <c r="R980" s="208"/>
      <c r="S980" s="20"/>
      <c r="T980" s="20"/>
      <c r="U980" s="20"/>
      <c r="V980" s="212"/>
      <c r="W980" s="20"/>
      <c r="X980" s="20"/>
      <c r="Y980" s="20"/>
      <c r="Z980" s="20"/>
    </row>
    <row r="981" ht="22.5" customHeight="1">
      <c r="A981" s="20"/>
      <c r="B981" s="208"/>
      <c r="C981" s="208"/>
      <c r="D981" s="208"/>
      <c r="E981" s="208"/>
      <c r="F981" s="208"/>
      <c r="G981" s="208"/>
      <c r="H981" s="208"/>
      <c r="I981" s="208"/>
      <c r="J981" s="208"/>
      <c r="K981" s="208"/>
      <c r="L981" s="208"/>
      <c r="M981" s="208"/>
      <c r="N981" s="208"/>
      <c r="O981" s="20"/>
      <c r="P981" s="20"/>
      <c r="Q981" s="208"/>
      <c r="R981" s="208"/>
      <c r="S981" s="20"/>
      <c r="T981" s="20"/>
      <c r="U981" s="20"/>
      <c r="V981" s="212"/>
      <c r="W981" s="20"/>
      <c r="X981" s="20"/>
      <c r="Y981" s="20"/>
      <c r="Z981" s="20"/>
    </row>
    <row r="982" ht="22.5" customHeight="1">
      <c r="A982" s="20"/>
      <c r="B982" s="208"/>
      <c r="C982" s="208"/>
      <c r="D982" s="208"/>
      <c r="E982" s="208"/>
      <c r="F982" s="208"/>
      <c r="G982" s="208"/>
      <c r="H982" s="208"/>
      <c r="I982" s="208"/>
      <c r="J982" s="208"/>
      <c r="K982" s="208"/>
      <c r="L982" s="208"/>
      <c r="M982" s="208"/>
      <c r="N982" s="208"/>
      <c r="O982" s="20"/>
      <c r="P982" s="20"/>
      <c r="Q982" s="208"/>
      <c r="R982" s="208"/>
      <c r="S982" s="20"/>
      <c r="T982" s="20"/>
      <c r="U982" s="20"/>
      <c r="V982" s="212"/>
      <c r="W982" s="20"/>
      <c r="X982" s="20"/>
      <c r="Y982" s="20"/>
      <c r="Z982" s="20"/>
    </row>
    <row r="983" ht="22.5" customHeight="1">
      <c r="A983" s="20"/>
      <c r="B983" s="208"/>
      <c r="C983" s="208"/>
      <c r="D983" s="208"/>
      <c r="E983" s="208"/>
      <c r="F983" s="208"/>
      <c r="G983" s="208"/>
      <c r="H983" s="208"/>
      <c r="I983" s="208"/>
      <c r="J983" s="208"/>
      <c r="K983" s="208"/>
      <c r="L983" s="208"/>
      <c r="M983" s="208"/>
      <c r="N983" s="208"/>
      <c r="O983" s="20"/>
      <c r="P983" s="20"/>
      <c r="Q983" s="208"/>
      <c r="R983" s="208"/>
      <c r="S983" s="20"/>
      <c r="T983" s="20"/>
      <c r="U983" s="20"/>
      <c r="V983" s="212"/>
      <c r="W983" s="20"/>
      <c r="X983" s="20"/>
      <c r="Y983" s="20"/>
      <c r="Z983" s="20"/>
    </row>
    <row r="984" ht="22.5" customHeight="1">
      <c r="A984" s="20"/>
      <c r="B984" s="208"/>
      <c r="C984" s="208"/>
      <c r="D984" s="208"/>
      <c r="E984" s="208"/>
      <c r="F984" s="208"/>
      <c r="G984" s="208"/>
      <c r="H984" s="208"/>
      <c r="I984" s="208"/>
      <c r="J984" s="208"/>
      <c r="K984" s="208"/>
      <c r="L984" s="208"/>
      <c r="M984" s="208"/>
      <c r="N984" s="208"/>
      <c r="O984" s="20"/>
      <c r="P984" s="20"/>
      <c r="Q984" s="208"/>
      <c r="R984" s="208"/>
      <c r="S984" s="20"/>
      <c r="T984" s="20"/>
      <c r="U984" s="20"/>
      <c r="V984" s="212"/>
      <c r="W984" s="20"/>
      <c r="X984" s="20"/>
      <c r="Y984" s="20"/>
      <c r="Z984" s="20"/>
    </row>
    <row r="985" ht="22.5" customHeight="1">
      <c r="A985" s="20"/>
      <c r="B985" s="208"/>
      <c r="C985" s="208"/>
      <c r="D985" s="208"/>
      <c r="E985" s="208"/>
      <c r="F985" s="208"/>
      <c r="G985" s="208"/>
      <c r="H985" s="208"/>
      <c r="I985" s="208"/>
      <c r="J985" s="208"/>
      <c r="K985" s="208"/>
      <c r="L985" s="208"/>
      <c r="M985" s="208"/>
      <c r="N985" s="208"/>
      <c r="O985" s="20"/>
      <c r="P985" s="20"/>
      <c r="Q985" s="208"/>
      <c r="R985" s="208"/>
      <c r="S985" s="20"/>
      <c r="T985" s="20"/>
      <c r="U985" s="20"/>
      <c r="V985" s="212"/>
      <c r="W985" s="20"/>
      <c r="X985" s="20"/>
      <c r="Y985" s="20"/>
      <c r="Z985" s="20"/>
    </row>
    <row r="986" ht="22.5" customHeight="1">
      <c r="A986" s="20"/>
      <c r="B986" s="208"/>
      <c r="C986" s="208"/>
      <c r="D986" s="208"/>
      <c r="E986" s="208"/>
      <c r="F986" s="208"/>
      <c r="G986" s="208"/>
      <c r="H986" s="208"/>
      <c r="I986" s="208"/>
      <c r="J986" s="208"/>
      <c r="K986" s="208"/>
      <c r="L986" s="208"/>
      <c r="M986" s="208"/>
      <c r="N986" s="208"/>
      <c r="O986" s="20"/>
      <c r="P986" s="20"/>
      <c r="Q986" s="208"/>
      <c r="R986" s="208"/>
      <c r="S986" s="20"/>
      <c r="T986" s="20"/>
      <c r="U986" s="20"/>
      <c r="V986" s="212"/>
      <c r="W986" s="20"/>
      <c r="X986" s="20"/>
      <c r="Y986" s="20"/>
      <c r="Z986" s="20"/>
    </row>
    <row r="987" ht="22.5" customHeight="1">
      <c r="A987" s="20"/>
      <c r="B987" s="208"/>
      <c r="C987" s="208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"/>
      <c r="P987" s="20"/>
      <c r="Q987" s="208"/>
      <c r="R987" s="208"/>
      <c r="S987" s="20"/>
      <c r="T987" s="20"/>
      <c r="U987" s="20"/>
      <c r="V987" s="212"/>
      <c r="W987" s="20"/>
      <c r="X987" s="20"/>
      <c r="Y987" s="20"/>
      <c r="Z987" s="20"/>
    </row>
    <row r="988" ht="22.5" customHeight="1">
      <c r="A988" s="20"/>
      <c r="B988" s="208"/>
      <c r="C988" s="208"/>
      <c r="D988" s="208"/>
      <c r="E988" s="208"/>
      <c r="F988" s="208"/>
      <c r="G988" s="208"/>
      <c r="H988" s="208"/>
      <c r="I988" s="208"/>
      <c r="J988" s="208"/>
      <c r="K988" s="208"/>
      <c r="L988" s="208"/>
      <c r="M988" s="208"/>
      <c r="N988" s="208"/>
      <c r="O988" s="20"/>
      <c r="P988" s="20"/>
      <c r="Q988" s="208"/>
      <c r="R988" s="208"/>
      <c r="S988" s="20"/>
      <c r="T988" s="20"/>
      <c r="U988" s="20"/>
      <c r="V988" s="212"/>
      <c r="W988" s="20"/>
      <c r="X988" s="20"/>
      <c r="Y988" s="20"/>
      <c r="Z988" s="20"/>
    </row>
    <row r="989" ht="22.5" customHeight="1">
      <c r="A989" s="20"/>
      <c r="B989" s="208"/>
      <c r="C989" s="208"/>
      <c r="D989" s="208"/>
      <c r="E989" s="208"/>
      <c r="F989" s="208"/>
      <c r="G989" s="208"/>
      <c r="H989" s="208"/>
      <c r="I989" s="208"/>
      <c r="J989" s="208"/>
      <c r="K989" s="208"/>
      <c r="L989" s="208"/>
      <c r="M989" s="208"/>
      <c r="N989" s="208"/>
      <c r="O989" s="20"/>
      <c r="P989" s="20"/>
      <c r="Q989" s="208"/>
      <c r="R989" s="208"/>
      <c r="S989" s="20"/>
      <c r="T989" s="20"/>
      <c r="U989" s="20"/>
      <c r="V989" s="212"/>
      <c r="W989" s="20"/>
      <c r="X989" s="20"/>
      <c r="Y989" s="20"/>
      <c r="Z989" s="20"/>
    </row>
    <row r="990" ht="22.5" customHeight="1">
      <c r="A990" s="20"/>
      <c r="B990" s="208"/>
      <c r="C990" s="208"/>
      <c r="D990" s="208"/>
      <c r="E990" s="208"/>
      <c r="F990" s="208"/>
      <c r="G990" s="208"/>
      <c r="H990" s="208"/>
      <c r="I990" s="208"/>
      <c r="J990" s="208"/>
      <c r="K990" s="208"/>
      <c r="L990" s="208"/>
      <c r="M990" s="208"/>
      <c r="N990" s="208"/>
      <c r="O990" s="20"/>
      <c r="P990" s="20"/>
      <c r="Q990" s="208"/>
      <c r="R990" s="208"/>
      <c r="S990" s="20"/>
      <c r="T990" s="20"/>
      <c r="U990" s="20"/>
      <c r="V990" s="212"/>
      <c r="W990" s="20"/>
      <c r="X990" s="20"/>
      <c r="Y990" s="20"/>
      <c r="Z990" s="20"/>
    </row>
    <row r="991" ht="22.5" customHeight="1">
      <c r="A991" s="20"/>
      <c r="B991" s="208"/>
      <c r="C991" s="208"/>
      <c r="D991" s="208"/>
      <c r="E991" s="208"/>
      <c r="F991" s="208"/>
      <c r="G991" s="208"/>
      <c r="H991" s="208"/>
      <c r="I991" s="208"/>
      <c r="J991" s="208"/>
      <c r="K991" s="208"/>
      <c r="L991" s="208"/>
      <c r="M991" s="208"/>
      <c r="N991" s="208"/>
      <c r="O991" s="20"/>
      <c r="P991" s="20"/>
      <c r="Q991" s="208"/>
      <c r="R991" s="208"/>
      <c r="S991" s="20"/>
      <c r="T991" s="20"/>
      <c r="U991" s="20"/>
      <c r="V991" s="212"/>
      <c r="W991" s="20"/>
      <c r="X991" s="20"/>
      <c r="Y991" s="20"/>
      <c r="Z991" s="20"/>
    </row>
    <row r="992" ht="22.5" customHeight="1">
      <c r="A992" s="20"/>
      <c r="B992" s="208"/>
      <c r="C992" s="208"/>
      <c r="D992" s="208"/>
      <c r="E992" s="208"/>
      <c r="F992" s="208"/>
      <c r="G992" s="208"/>
      <c r="H992" s="208"/>
      <c r="I992" s="208"/>
      <c r="J992" s="208"/>
      <c r="K992" s="208"/>
      <c r="L992" s="208"/>
      <c r="M992" s="208"/>
      <c r="N992" s="208"/>
      <c r="O992" s="20"/>
      <c r="P992" s="20"/>
      <c r="Q992" s="208"/>
      <c r="R992" s="208"/>
      <c r="S992" s="20"/>
      <c r="T992" s="20"/>
      <c r="U992" s="20"/>
      <c r="V992" s="212"/>
      <c r="W992" s="20"/>
      <c r="X992" s="20"/>
      <c r="Y992" s="20"/>
      <c r="Z992" s="20"/>
    </row>
    <row r="993" ht="22.5" customHeight="1">
      <c r="A993" s="20"/>
      <c r="B993" s="208"/>
      <c r="C993" s="208"/>
      <c r="D993" s="208"/>
      <c r="E993" s="208"/>
      <c r="F993" s="208"/>
      <c r="G993" s="208"/>
      <c r="H993" s="208"/>
      <c r="I993" s="208"/>
      <c r="J993" s="208"/>
      <c r="K993" s="208"/>
      <c r="L993" s="208"/>
      <c r="M993" s="208"/>
      <c r="N993" s="208"/>
      <c r="O993" s="20"/>
      <c r="P993" s="20"/>
      <c r="Q993" s="208"/>
      <c r="R993" s="208"/>
      <c r="S993" s="20"/>
      <c r="T993" s="20"/>
      <c r="U993" s="20"/>
      <c r="V993" s="212"/>
      <c r="W993" s="20"/>
      <c r="X993" s="20"/>
      <c r="Y993" s="20"/>
      <c r="Z993" s="20"/>
    </row>
    <row r="994" ht="22.5" customHeight="1">
      <c r="A994" s="20"/>
      <c r="B994" s="208"/>
      <c r="C994" s="208"/>
      <c r="D994" s="208"/>
      <c r="E994" s="208"/>
      <c r="F994" s="208"/>
      <c r="G994" s="208"/>
      <c r="H994" s="208"/>
      <c r="I994" s="208"/>
      <c r="J994" s="208"/>
      <c r="K994" s="208"/>
      <c r="L994" s="208"/>
      <c r="M994" s="208"/>
      <c r="N994" s="208"/>
      <c r="O994" s="20"/>
      <c r="P994" s="20"/>
      <c r="Q994" s="208"/>
      <c r="R994" s="208"/>
      <c r="S994" s="20"/>
      <c r="T994" s="20"/>
      <c r="U994" s="20"/>
      <c r="V994" s="212"/>
      <c r="W994" s="20"/>
      <c r="X994" s="20"/>
      <c r="Y994" s="20"/>
      <c r="Z994" s="20"/>
    </row>
    <row r="995" ht="22.5" customHeight="1">
      <c r="A995" s="20"/>
      <c r="B995" s="208"/>
      <c r="C995" s="208"/>
      <c r="D995" s="208"/>
      <c r="E995" s="208"/>
      <c r="F995" s="208"/>
      <c r="G995" s="208"/>
      <c r="H995" s="208"/>
      <c r="I995" s="208"/>
      <c r="J995" s="208"/>
      <c r="K995" s="208"/>
      <c r="L995" s="208"/>
      <c r="M995" s="208"/>
      <c r="N995" s="208"/>
      <c r="O995" s="20"/>
      <c r="P995" s="20"/>
      <c r="Q995" s="208"/>
      <c r="R995" s="208"/>
      <c r="S995" s="20"/>
      <c r="T995" s="20"/>
      <c r="U995" s="20"/>
      <c r="V995" s="212"/>
      <c r="W995" s="20"/>
      <c r="X995" s="20"/>
      <c r="Y995" s="20"/>
      <c r="Z995" s="20"/>
    </row>
    <row r="996" ht="22.5" customHeight="1">
      <c r="A996" s="20"/>
      <c r="B996" s="208"/>
      <c r="C996" s="208"/>
      <c r="D996" s="208"/>
      <c r="E996" s="208"/>
      <c r="F996" s="208"/>
      <c r="G996" s="208"/>
      <c r="H996" s="208"/>
      <c r="I996" s="208"/>
      <c r="J996" s="208"/>
      <c r="K996" s="208"/>
      <c r="L996" s="208"/>
      <c r="M996" s="208"/>
      <c r="N996" s="208"/>
      <c r="O996" s="20"/>
      <c r="P996" s="20"/>
      <c r="Q996" s="208"/>
      <c r="R996" s="208"/>
      <c r="S996" s="20"/>
      <c r="T996" s="20"/>
      <c r="U996" s="20"/>
      <c r="V996" s="212"/>
      <c r="W996" s="20"/>
      <c r="X996" s="20"/>
      <c r="Y996" s="20"/>
      <c r="Z996" s="20"/>
    </row>
    <row r="997" ht="22.5" customHeight="1">
      <c r="A997" s="20"/>
      <c r="B997" s="208"/>
      <c r="C997" s="208"/>
      <c r="D997" s="208"/>
      <c r="E997" s="208"/>
      <c r="F997" s="208"/>
      <c r="G997" s="208"/>
      <c r="H997" s="208"/>
      <c r="I997" s="208"/>
      <c r="J997" s="208"/>
      <c r="K997" s="208"/>
      <c r="L997" s="208"/>
      <c r="M997" s="208"/>
      <c r="N997" s="208"/>
      <c r="O997" s="20"/>
      <c r="P997" s="20"/>
      <c r="Q997" s="208"/>
      <c r="R997" s="208"/>
      <c r="S997" s="20"/>
      <c r="T997" s="20"/>
      <c r="U997" s="20"/>
      <c r="V997" s="212"/>
      <c r="W997" s="20"/>
      <c r="X997" s="20"/>
      <c r="Y997" s="20"/>
      <c r="Z997" s="20"/>
    </row>
    <row r="998" ht="22.5" customHeight="1">
      <c r="A998" s="20"/>
      <c r="B998" s="208"/>
      <c r="C998" s="208"/>
      <c r="D998" s="208"/>
      <c r="E998" s="208"/>
      <c r="F998" s="208"/>
      <c r="G998" s="208"/>
      <c r="H998" s="208"/>
      <c r="I998" s="208"/>
      <c r="J998" s="208"/>
      <c r="K998" s="208"/>
      <c r="L998" s="208"/>
      <c r="M998" s="208"/>
      <c r="N998" s="208"/>
      <c r="O998" s="20"/>
      <c r="P998" s="20"/>
      <c r="Q998" s="208"/>
      <c r="R998" s="208"/>
      <c r="S998" s="20"/>
      <c r="T998" s="20"/>
      <c r="U998" s="20"/>
      <c r="V998" s="212"/>
      <c r="W998" s="20"/>
      <c r="X998" s="20"/>
      <c r="Y998" s="20"/>
      <c r="Z998" s="20"/>
    </row>
    <row r="999" ht="22.5" customHeight="1">
      <c r="A999" s="20"/>
      <c r="B999" s="208"/>
      <c r="C999" s="208"/>
      <c r="D999" s="208"/>
      <c r="E999" s="208"/>
      <c r="F999" s="208"/>
      <c r="G999" s="208"/>
      <c r="H999" s="208"/>
      <c r="I999" s="208"/>
      <c r="J999" s="208"/>
      <c r="K999" s="208"/>
      <c r="L999" s="208"/>
      <c r="M999" s="208"/>
      <c r="N999" s="208"/>
      <c r="O999" s="20"/>
      <c r="P999" s="20"/>
      <c r="Q999" s="208"/>
      <c r="R999" s="208"/>
      <c r="S999" s="20"/>
      <c r="T999" s="20"/>
      <c r="U999" s="20"/>
      <c r="V999" s="212"/>
      <c r="W999" s="20"/>
      <c r="X999" s="20"/>
      <c r="Y999" s="20"/>
      <c r="Z999" s="20"/>
    </row>
    <row r="1000" ht="22.5" customHeight="1">
      <c r="A1000" s="20"/>
      <c r="B1000" s="208"/>
      <c r="C1000" s="208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"/>
      <c r="P1000" s="20"/>
      <c r="Q1000" s="208"/>
      <c r="R1000" s="208"/>
      <c r="S1000" s="20"/>
      <c r="T1000" s="20"/>
      <c r="U1000" s="20"/>
      <c r="V1000" s="212"/>
      <c r="W1000" s="20"/>
      <c r="X1000" s="20"/>
      <c r="Y1000" s="20"/>
      <c r="Z1000" s="20"/>
    </row>
  </sheetData>
  <autoFilter ref="$O$5:$O$149"/>
  <mergeCells count="3">
    <mergeCell ref="A3:I3"/>
    <mergeCell ref="L3:M3"/>
    <mergeCell ref="J4:K4"/>
  </mergeCells>
  <printOptions/>
  <pageMargins bottom="0.75" footer="0.0" header="0.0" left="0.25" right="0.25" top="0.75"/>
  <pageSetup paperSize="9" orientation="landscape"/>
  <headerFooter>
    <oddHeader>&amp;LSIMPL&amp;Cstranka, št.naročila</oddHeader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hidden="1" min="1" max="1" width="5.56"/>
    <col customWidth="1" hidden="1" min="2" max="2" width="4.89"/>
    <col customWidth="1" min="3" max="3" width="4.44"/>
    <col customWidth="1" min="4" max="16" width="4.33"/>
    <col customWidth="1" min="17" max="17" width="4.56"/>
    <col customWidth="1" min="18" max="26" width="9.56"/>
  </cols>
  <sheetData>
    <row r="1" ht="32.25" customHeight="1">
      <c r="A1" s="238" t="str">
        <f>'PRODUCTION LIST VOLUMES'!A3:J3</f>
        <v/>
      </c>
      <c r="H1" s="239"/>
      <c r="I1" s="208"/>
      <c r="K1" s="208"/>
      <c r="L1" s="239"/>
      <c r="M1" s="239"/>
      <c r="N1" s="208" t="str">
        <f>'PRODUCTION LIST VOLUMES'!L3</f>
        <v/>
      </c>
      <c r="O1" s="208"/>
      <c r="P1" s="208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ht="22.5" customHeight="1">
      <c r="A2" s="237" t="s">
        <v>369</v>
      </c>
      <c r="B2" s="240" t="s">
        <v>363</v>
      </c>
      <c r="C2" s="241" t="s">
        <v>370</v>
      </c>
      <c r="D2" s="230" t="s">
        <v>32</v>
      </c>
      <c r="E2" s="230" t="s">
        <v>33</v>
      </c>
      <c r="F2" s="230" t="s">
        <v>34</v>
      </c>
      <c r="G2" s="230" t="s">
        <v>35</v>
      </c>
      <c r="H2" s="230" t="s">
        <v>36</v>
      </c>
      <c r="I2" s="230" t="s">
        <v>37</v>
      </c>
      <c r="J2" s="230" t="s">
        <v>38</v>
      </c>
      <c r="K2" s="231" t="s">
        <v>39</v>
      </c>
      <c r="L2" s="230" t="s">
        <v>40</v>
      </c>
      <c r="M2" s="230" t="s">
        <v>41</v>
      </c>
      <c r="N2" s="230" t="s">
        <v>42</v>
      </c>
      <c r="O2" s="230" t="s">
        <v>43</v>
      </c>
      <c r="P2" s="231" t="s">
        <v>44</v>
      </c>
      <c r="Q2" s="241" t="s">
        <v>371</v>
      </c>
      <c r="R2" s="20"/>
      <c r="S2" s="20"/>
      <c r="T2" s="20"/>
      <c r="U2" s="20"/>
      <c r="V2" s="20"/>
      <c r="W2" s="20"/>
      <c r="X2" s="20"/>
      <c r="Y2" s="20"/>
      <c r="Z2" s="20"/>
    </row>
    <row r="3" ht="22.5" customHeight="1">
      <c r="A3" s="237">
        <f>B3*SIMPLvolumes!W10</f>
        <v>0</v>
      </c>
      <c r="B3" s="241">
        <f t="shared" ref="B3:B11" si="1">SUM(C3:N3)</f>
        <v>0</v>
      </c>
      <c r="C3" s="241" t="str">
        <f>SIMPLvolumes!D10</f>
        <v>1A</v>
      </c>
      <c r="D3" s="242" t="str">
        <f>IF(SIMPLvolumes!Z10=0,"",SIMPLvolumes!Z10)</f>
        <v/>
      </c>
      <c r="E3" s="242" t="str">
        <f>IF(SIMPLvolumes!AA10=0,"",SIMPLvolumes!AA10)</f>
        <v/>
      </c>
      <c r="F3" s="242" t="str">
        <f>IF(SIMPLvolumes!AB10=0,"",SIMPLvolumes!AB10)</f>
        <v/>
      </c>
      <c r="G3" s="242" t="str">
        <f>IF(SIMPLvolumes!AC10=0,"",SIMPLvolumes!AC10)</f>
        <v/>
      </c>
      <c r="H3" s="242" t="str">
        <f>IF(SIMPLvolumes!AD10=0,"",SIMPLvolumes!AD10)</f>
        <v/>
      </c>
      <c r="I3" s="242" t="str">
        <f>IF(SIMPLvolumes!AE10=0,"",SIMPLvolumes!AE10)</f>
        <v/>
      </c>
      <c r="J3" s="242" t="str">
        <f>IF(SIMPLvolumes!AF10=0,"",SIMPLvolumes!AF10)</f>
        <v/>
      </c>
      <c r="K3" s="242" t="str">
        <f>IF(SIMPLvolumes!AG10=0,"",SIMPLvolumes!AG10)</f>
        <v/>
      </c>
      <c r="L3" s="242" t="str">
        <f>IF(SIMPLvolumes!AH10=0,"",SIMPLvolumes!AH10)</f>
        <v/>
      </c>
      <c r="M3" s="242" t="str">
        <f>IF(SIMPLvolumes!AI10=0,"",SIMPLvolumes!AI10)</f>
        <v/>
      </c>
      <c r="N3" s="242" t="str">
        <f>IF(SIMPLvolumes!AJ10=0,"",SIMPLvolumes!AJ10)</f>
        <v/>
      </c>
      <c r="O3" s="242" t="str">
        <f>IF(SIMPLvolumes!AK10=0,"",SIMPLvolumes!AK10)</f>
        <v/>
      </c>
      <c r="P3" s="242" t="str">
        <f>IF(SIMPLvolumes!AL10=0,"",SIMPLvolumes!AL10)</f>
        <v/>
      </c>
      <c r="Q3" s="243">
        <f>'PRODUCTION LIST VOLUMES'!O6</f>
        <v>0</v>
      </c>
      <c r="R3" s="20"/>
      <c r="S3" s="20"/>
      <c r="T3" s="20"/>
      <c r="U3" s="20"/>
      <c r="V3" s="20"/>
      <c r="W3" s="20"/>
      <c r="X3" s="20"/>
      <c r="Y3" s="20"/>
      <c r="Z3" s="20"/>
    </row>
    <row r="4" ht="22.5" customHeight="1">
      <c r="A4" s="237">
        <f>B4*SIMPLvolumes!W11</f>
        <v>0</v>
      </c>
      <c r="B4" s="241">
        <f t="shared" si="1"/>
        <v>0</v>
      </c>
      <c r="C4" s="241" t="str">
        <f>SIMPLvolumes!D11</f>
        <v>1B</v>
      </c>
      <c r="D4" s="242" t="str">
        <f>IF(SIMPLvolumes!Z11=0,"",SIMPLvolumes!Z11)</f>
        <v/>
      </c>
      <c r="E4" s="242" t="str">
        <f>IF(SIMPLvolumes!AA11=0,"",SIMPLvolumes!AA11)</f>
        <v/>
      </c>
      <c r="F4" s="242" t="str">
        <f>IF(SIMPLvolumes!AB11=0,"",SIMPLvolumes!AB11)</f>
        <v/>
      </c>
      <c r="G4" s="242" t="str">
        <f>IF(SIMPLvolumes!AC11=0,"",SIMPLvolumes!AC11)</f>
        <v/>
      </c>
      <c r="H4" s="242" t="str">
        <f>IF(SIMPLvolumes!AD11=0,"",SIMPLvolumes!AD11)</f>
        <v/>
      </c>
      <c r="I4" s="242" t="str">
        <f>IF(SIMPLvolumes!AE11=0,"",SIMPLvolumes!AE11)</f>
        <v/>
      </c>
      <c r="J4" s="242" t="str">
        <f>IF(SIMPLvolumes!AF11=0,"",SIMPLvolumes!AF11)</f>
        <v/>
      </c>
      <c r="K4" s="242" t="str">
        <f>IF(SIMPLvolumes!AG11=0,"",SIMPLvolumes!AG11)</f>
        <v/>
      </c>
      <c r="L4" s="242" t="str">
        <f>IF(SIMPLvolumes!AH11=0,"",SIMPLvolumes!AH11)</f>
        <v/>
      </c>
      <c r="M4" s="242" t="str">
        <f>IF(SIMPLvolumes!AI11=0,"",SIMPLvolumes!AI11)</f>
        <v/>
      </c>
      <c r="N4" s="242" t="str">
        <f>IF(SIMPLvolumes!AJ11=0,"",SIMPLvolumes!AJ11)</f>
        <v/>
      </c>
      <c r="O4" s="242" t="str">
        <f>IF(SIMPLvolumes!AK11=0,"",SIMPLvolumes!AK11)</f>
        <v/>
      </c>
      <c r="P4" s="242" t="str">
        <f>IF(SIMPLvolumes!AL11=0,"",SIMPLvolumes!AL11)</f>
        <v/>
      </c>
      <c r="Q4" s="243">
        <f>'PRODUCTION LIST VOLUMES'!O7</f>
        <v>0</v>
      </c>
      <c r="R4" s="20"/>
      <c r="S4" s="20"/>
      <c r="T4" s="20"/>
      <c r="U4" s="20"/>
      <c r="V4" s="20"/>
      <c r="W4" s="20"/>
      <c r="X4" s="20"/>
      <c r="Y4" s="20"/>
      <c r="Z4" s="20"/>
    </row>
    <row r="5" ht="22.5" customHeight="1">
      <c r="A5" s="237">
        <f>B5*SIMPLvolumes!W12</f>
        <v>0</v>
      </c>
      <c r="B5" s="241">
        <f t="shared" si="1"/>
        <v>0</v>
      </c>
      <c r="C5" s="241" t="str">
        <f>SIMPLvolumes!D12</f>
        <v>1C</v>
      </c>
      <c r="D5" s="242" t="str">
        <f>IF(SIMPLvolumes!Z12=0,"",SIMPLvolumes!Z12)</f>
        <v/>
      </c>
      <c r="E5" s="242" t="str">
        <f>IF(SIMPLvolumes!AA12=0,"",SIMPLvolumes!AA12)</f>
        <v/>
      </c>
      <c r="F5" s="242" t="str">
        <f>IF(SIMPLvolumes!AB12=0,"",SIMPLvolumes!AB12)</f>
        <v/>
      </c>
      <c r="G5" s="242" t="str">
        <f>IF(SIMPLvolumes!AC12=0,"",SIMPLvolumes!AC12)</f>
        <v/>
      </c>
      <c r="H5" s="242" t="str">
        <f>IF(SIMPLvolumes!AD12=0,"",SIMPLvolumes!AD12)</f>
        <v/>
      </c>
      <c r="I5" s="242" t="str">
        <f>IF(SIMPLvolumes!AE12=0,"",SIMPLvolumes!AE12)</f>
        <v/>
      </c>
      <c r="J5" s="242" t="str">
        <f>IF(SIMPLvolumes!AF12=0,"",SIMPLvolumes!AF12)</f>
        <v/>
      </c>
      <c r="K5" s="242" t="str">
        <f>IF(SIMPLvolumes!AG12=0,"",SIMPLvolumes!AG12)</f>
        <v/>
      </c>
      <c r="L5" s="242" t="str">
        <f>IF(SIMPLvolumes!AH12=0,"",SIMPLvolumes!AH12)</f>
        <v/>
      </c>
      <c r="M5" s="242" t="str">
        <f>IF(SIMPLvolumes!AI12=0,"",SIMPLvolumes!AI12)</f>
        <v/>
      </c>
      <c r="N5" s="242" t="str">
        <f>IF(SIMPLvolumes!AJ12=0,"",SIMPLvolumes!AJ12)</f>
        <v/>
      </c>
      <c r="O5" s="242" t="str">
        <f>IF(SIMPLvolumes!AK12=0,"",SIMPLvolumes!AK12)</f>
        <v/>
      </c>
      <c r="P5" s="242" t="str">
        <f>IF(SIMPLvolumes!AL12=0,"",SIMPLvolumes!AL12)</f>
        <v/>
      </c>
      <c r="Q5" s="243">
        <f>'PRODUCTION LIST VOLUMES'!O8</f>
        <v>0</v>
      </c>
      <c r="R5" s="20"/>
      <c r="S5" s="20"/>
      <c r="T5" s="20"/>
      <c r="U5" s="20"/>
      <c r="V5" s="20"/>
      <c r="W5" s="20"/>
      <c r="X5" s="20"/>
      <c r="Y5" s="20"/>
      <c r="Z5" s="20"/>
    </row>
    <row r="6" ht="22.5" customHeight="1">
      <c r="A6" s="237">
        <f>B6*SIMPLvolumes!W13</f>
        <v>0</v>
      </c>
      <c r="B6" s="241">
        <f t="shared" si="1"/>
        <v>0</v>
      </c>
      <c r="C6" s="241" t="str">
        <f>SIMPLvolumes!D13</f>
        <v>1D</v>
      </c>
      <c r="D6" s="242" t="str">
        <f>IF(SIMPLvolumes!Z13=0,"",SIMPLvolumes!Z13)</f>
        <v/>
      </c>
      <c r="E6" s="242" t="str">
        <f>IF(SIMPLvolumes!AA13=0,"",SIMPLvolumes!AA13)</f>
        <v/>
      </c>
      <c r="F6" s="242" t="str">
        <f>IF(SIMPLvolumes!AB13=0,"",SIMPLvolumes!AB13)</f>
        <v/>
      </c>
      <c r="G6" s="242" t="str">
        <f>IF(SIMPLvolumes!AC13=0,"",SIMPLvolumes!AC13)</f>
        <v/>
      </c>
      <c r="H6" s="242" t="str">
        <f>IF(SIMPLvolumes!AD13=0,"",SIMPLvolumes!AD13)</f>
        <v/>
      </c>
      <c r="I6" s="242" t="str">
        <f>IF(SIMPLvolumes!AE13=0,"",SIMPLvolumes!AE13)</f>
        <v/>
      </c>
      <c r="J6" s="242" t="str">
        <f>IF(SIMPLvolumes!AF13=0,"",SIMPLvolumes!AF13)</f>
        <v/>
      </c>
      <c r="K6" s="242" t="str">
        <f>IF(SIMPLvolumes!AG13=0,"",SIMPLvolumes!AG13)</f>
        <v/>
      </c>
      <c r="L6" s="242" t="str">
        <f>IF(SIMPLvolumes!AH13=0,"",SIMPLvolumes!AH13)</f>
        <v/>
      </c>
      <c r="M6" s="242" t="str">
        <f>IF(SIMPLvolumes!AI13=0,"",SIMPLvolumes!AI13)</f>
        <v/>
      </c>
      <c r="N6" s="242" t="str">
        <f>IF(SIMPLvolumes!AJ13=0,"",SIMPLvolumes!AJ13)</f>
        <v/>
      </c>
      <c r="O6" s="242" t="str">
        <f>IF(SIMPLvolumes!AK13=0,"",SIMPLvolumes!AK13)</f>
        <v/>
      </c>
      <c r="P6" s="242" t="str">
        <f>IF(SIMPLvolumes!AL13=0,"",SIMPLvolumes!AL13)</f>
        <v/>
      </c>
      <c r="Q6" s="243">
        <f>'PRODUCTION LIST VOLUMES'!O9</f>
        <v>0</v>
      </c>
      <c r="R6" s="20"/>
      <c r="S6" s="20"/>
      <c r="T6" s="20"/>
      <c r="U6" s="20"/>
      <c r="V6" s="20"/>
      <c r="W6" s="20"/>
      <c r="X6" s="20"/>
      <c r="Y6" s="20"/>
      <c r="Z6" s="20"/>
    </row>
    <row r="7" ht="22.5" customHeight="1">
      <c r="A7" s="237">
        <f>B7*SIMPLvolumes!W14</f>
        <v>0</v>
      </c>
      <c r="B7" s="241">
        <f t="shared" si="1"/>
        <v>0</v>
      </c>
      <c r="C7" s="241" t="str">
        <f>SIMPLvolumes!D14</f>
        <v>1E</v>
      </c>
      <c r="D7" s="242" t="str">
        <f>IF(SIMPLvolumes!Z14=0,"",SIMPLvolumes!Z14)</f>
        <v/>
      </c>
      <c r="E7" s="242" t="str">
        <f>IF(SIMPLvolumes!AA14=0,"",SIMPLvolumes!AA14)</f>
        <v/>
      </c>
      <c r="F7" s="242" t="str">
        <f>IF(SIMPLvolumes!AB14=0,"",SIMPLvolumes!AB14)</f>
        <v/>
      </c>
      <c r="G7" s="242" t="str">
        <f>IF(SIMPLvolumes!AC14=0,"",SIMPLvolumes!AC14)</f>
        <v/>
      </c>
      <c r="H7" s="242" t="str">
        <f>IF(SIMPLvolumes!AD14=0,"",SIMPLvolumes!AD14)</f>
        <v/>
      </c>
      <c r="I7" s="242" t="str">
        <f>IF(SIMPLvolumes!AE14=0,"",SIMPLvolumes!AE14)</f>
        <v/>
      </c>
      <c r="J7" s="242" t="str">
        <f>IF(SIMPLvolumes!AF14=0,"",SIMPLvolumes!AF14)</f>
        <v/>
      </c>
      <c r="K7" s="242" t="str">
        <f>IF(SIMPLvolumes!AG14=0,"",SIMPLvolumes!AG14)</f>
        <v/>
      </c>
      <c r="L7" s="242" t="str">
        <f>IF(SIMPLvolumes!AH14=0,"",SIMPLvolumes!AH14)</f>
        <v/>
      </c>
      <c r="M7" s="242" t="str">
        <f>IF(SIMPLvolumes!AI14=0,"",SIMPLvolumes!AI14)</f>
        <v/>
      </c>
      <c r="N7" s="242" t="str">
        <f>IF(SIMPLvolumes!AJ14=0,"",SIMPLvolumes!AJ14)</f>
        <v/>
      </c>
      <c r="O7" s="242" t="str">
        <f>IF(SIMPLvolumes!AK14=0,"",SIMPLvolumes!AK14)</f>
        <v/>
      </c>
      <c r="P7" s="242" t="str">
        <f>IF(SIMPLvolumes!AL14=0,"",SIMPLvolumes!AL14)</f>
        <v/>
      </c>
      <c r="Q7" s="243">
        <f>'PRODUCTION LIST VOLUMES'!O10</f>
        <v>0</v>
      </c>
      <c r="R7" s="20"/>
      <c r="S7" s="20"/>
      <c r="T7" s="20"/>
      <c r="U7" s="20"/>
      <c r="V7" s="20"/>
      <c r="W7" s="20"/>
      <c r="X7" s="20"/>
      <c r="Y7" s="20"/>
      <c r="Z7" s="20"/>
    </row>
    <row r="8" ht="22.5" customHeight="1">
      <c r="A8" s="237">
        <f>B8*SIMPLvolumes!W15</f>
        <v>0</v>
      </c>
      <c r="B8" s="241">
        <f t="shared" si="1"/>
        <v>0</v>
      </c>
      <c r="C8" s="241" t="str">
        <f>SIMPLvolumes!D15</f>
        <v>1F</v>
      </c>
      <c r="D8" s="242" t="str">
        <f>IF(SIMPLvolumes!Z15=0,"",SIMPLvolumes!Z15)</f>
        <v/>
      </c>
      <c r="E8" s="242" t="str">
        <f>IF(SIMPLvolumes!AA15=0,"",SIMPLvolumes!AA15)</f>
        <v/>
      </c>
      <c r="F8" s="242" t="str">
        <f>IF(SIMPLvolumes!AB15=0,"",SIMPLvolumes!AB15)</f>
        <v/>
      </c>
      <c r="G8" s="242" t="str">
        <f>IF(SIMPLvolumes!AC15=0,"",SIMPLvolumes!AC15)</f>
        <v/>
      </c>
      <c r="H8" s="242" t="str">
        <f>IF(SIMPLvolumes!AD15=0,"",SIMPLvolumes!AD15)</f>
        <v/>
      </c>
      <c r="I8" s="242" t="str">
        <f>IF(SIMPLvolumes!AE15=0,"",SIMPLvolumes!AE15)</f>
        <v/>
      </c>
      <c r="J8" s="242" t="str">
        <f>IF(SIMPLvolumes!AF15=0,"",SIMPLvolumes!AF15)</f>
        <v/>
      </c>
      <c r="K8" s="242" t="str">
        <f>IF(SIMPLvolumes!AG15=0,"",SIMPLvolumes!AG15)</f>
        <v/>
      </c>
      <c r="L8" s="242" t="str">
        <f>IF(SIMPLvolumes!AH15=0,"",SIMPLvolumes!AH15)</f>
        <v/>
      </c>
      <c r="M8" s="242" t="str">
        <f>IF(SIMPLvolumes!AI15=0,"",SIMPLvolumes!AI15)</f>
        <v/>
      </c>
      <c r="N8" s="242" t="str">
        <f>IF(SIMPLvolumes!AJ15=0,"",SIMPLvolumes!AJ15)</f>
        <v/>
      </c>
      <c r="O8" s="242" t="str">
        <f>IF(SIMPLvolumes!AK15=0,"",SIMPLvolumes!AK15)</f>
        <v/>
      </c>
      <c r="P8" s="242" t="str">
        <f>IF(SIMPLvolumes!AL15=0,"",SIMPLvolumes!AL15)</f>
        <v/>
      </c>
      <c r="Q8" s="243">
        <f>'PRODUCTION LIST VOLUMES'!O11</f>
        <v>0</v>
      </c>
      <c r="R8" s="20"/>
      <c r="S8" s="20"/>
      <c r="T8" s="20"/>
      <c r="U8" s="20"/>
      <c r="V8" s="20"/>
      <c r="W8" s="20"/>
      <c r="X8" s="20"/>
      <c r="Y8" s="20"/>
      <c r="Z8" s="20"/>
    </row>
    <row r="9" ht="22.5" customHeight="1">
      <c r="A9" s="237">
        <f>B9*SIMPLvolumes!W16</f>
        <v>0</v>
      </c>
      <c r="B9" s="241">
        <f t="shared" si="1"/>
        <v>0</v>
      </c>
      <c r="C9" s="241" t="str">
        <f>SIMPLvolumes!D16</f>
        <v>1G</v>
      </c>
      <c r="D9" s="242" t="str">
        <f>IF(SIMPLvolumes!Z16=0,"",SIMPLvolumes!Z16)</f>
        <v/>
      </c>
      <c r="E9" s="242" t="str">
        <f>IF(SIMPLvolumes!AA16=0,"",SIMPLvolumes!AA16)</f>
        <v/>
      </c>
      <c r="F9" s="242" t="str">
        <f>IF(SIMPLvolumes!AB16=0,"",SIMPLvolumes!AB16)</f>
        <v/>
      </c>
      <c r="G9" s="242" t="str">
        <f>IF(SIMPLvolumes!AC16=0,"",SIMPLvolumes!AC16)</f>
        <v/>
      </c>
      <c r="H9" s="242" t="str">
        <f>IF(SIMPLvolumes!AD16=0,"",SIMPLvolumes!AD16)</f>
        <v/>
      </c>
      <c r="I9" s="242" t="str">
        <f>IF(SIMPLvolumes!AE16=0,"",SIMPLvolumes!AE16)</f>
        <v/>
      </c>
      <c r="J9" s="242" t="str">
        <f>IF(SIMPLvolumes!AF16=0,"",SIMPLvolumes!AF16)</f>
        <v/>
      </c>
      <c r="K9" s="242" t="str">
        <f>IF(SIMPLvolumes!AG16=0,"",SIMPLvolumes!AG16)</f>
        <v/>
      </c>
      <c r="L9" s="242" t="str">
        <f>IF(SIMPLvolumes!AH16=0,"",SIMPLvolumes!AH16)</f>
        <v/>
      </c>
      <c r="M9" s="242" t="str">
        <f>IF(SIMPLvolumes!AI16=0,"",SIMPLvolumes!AI16)</f>
        <v/>
      </c>
      <c r="N9" s="242" t="str">
        <f>IF(SIMPLvolumes!AJ16=0,"",SIMPLvolumes!AJ16)</f>
        <v/>
      </c>
      <c r="O9" s="242" t="str">
        <f>IF(SIMPLvolumes!AK16=0,"",SIMPLvolumes!AK16)</f>
        <v/>
      </c>
      <c r="P9" s="242" t="str">
        <f>IF(SIMPLvolumes!AL16=0,"",SIMPLvolumes!AL16)</f>
        <v/>
      </c>
      <c r="Q9" s="243">
        <f>'PRODUCTION LIST VOLUMES'!O12</f>
        <v>0</v>
      </c>
      <c r="R9" s="20"/>
      <c r="S9" s="20"/>
      <c r="T9" s="20"/>
      <c r="U9" s="20"/>
      <c r="V9" s="20"/>
      <c r="W9" s="20"/>
      <c r="X9" s="20"/>
      <c r="Y9" s="20"/>
      <c r="Z9" s="20"/>
    </row>
    <row r="10" ht="22.5" customHeight="1">
      <c r="A10" s="237">
        <f>B10*SIMPLvolumes!W17</f>
        <v>0</v>
      </c>
      <c r="B10" s="241">
        <f t="shared" si="1"/>
        <v>0</v>
      </c>
      <c r="C10" s="241" t="str">
        <f>SIMPLvolumes!D17</f>
        <v>1H</v>
      </c>
      <c r="D10" s="242" t="str">
        <f>IF(SIMPLvolumes!Z17=0,"",SIMPLvolumes!Z17)</f>
        <v/>
      </c>
      <c r="E10" s="242" t="str">
        <f>IF(SIMPLvolumes!AA17=0,"",SIMPLvolumes!AA17)</f>
        <v/>
      </c>
      <c r="F10" s="242" t="str">
        <f>IF(SIMPLvolumes!AB17=0,"",SIMPLvolumes!AB17)</f>
        <v/>
      </c>
      <c r="G10" s="242" t="str">
        <f>IF(SIMPLvolumes!AC17=0,"",SIMPLvolumes!AC17)</f>
        <v/>
      </c>
      <c r="H10" s="242" t="str">
        <f>IF(SIMPLvolumes!AD17=0,"",SIMPLvolumes!AD17)</f>
        <v/>
      </c>
      <c r="I10" s="242" t="str">
        <f>IF(SIMPLvolumes!AE17=0,"",SIMPLvolumes!AE17)</f>
        <v/>
      </c>
      <c r="J10" s="242" t="str">
        <f>IF(SIMPLvolumes!AF17=0,"",SIMPLvolumes!AF17)</f>
        <v/>
      </c>
      <c r="K10" s="242" t="str">
        <f>IF(SIMPLvolumes!AG17=0,"",SIMPLvolumes!AG17)</f>
        <v/>
      </c>
      <c r="L10" s="242" t="str">
        <f>IF(SIMPLvolumes!AH17=0,"",SIMPLvolumes!AH17)</f>
        <v/>
      </c>
      <c r="M10" s="242" t="str">
        <f>IF(SIMPLvolumes!AI17=0,"",SIMPLvolumes!AI17)</f>
        <v/>
      </c>
      <c r="N10" s="242" t="str">
        <f>IF(SIMPLvolumes!AJ17=0,"",SIMPLvolumes!AJ17)</f>
        <v/>
      </c>
      <c r="O10" s="242" t="str">
        <f>IF(SIMPLvolumes!AK17=0,"",SIMPLvolumes!AK17)</f>
        <v/>
      </c>
      <c r="P10" s="242" t="str">
        <f>IF(SIMPLvolumes!AL17=0,"",SIMPLvolumes!AL17)</f>
        <v/>
      </c>
      <c r="Q10" s="243">
        <f>'PRODUCTION LIST VOLUMES'!O13</f>
        <v>0</v>
      </c>
      <c r="R10" s="20"/>
      <c r="S10" s="20"/>
      <c r="T10" s="20"/>
      <c r="U10" s="20"/>
      <c r="V10" s="20"/>
      <c r="W10" s="20"/>
      <c r="X10" s="20"/>
      <c r="Y10" s="20"/>
      <c r="Z10" s="20"/>
    </row>
    <row r="11" ht="22.5" customHeight="1">
      <c r="A11" s="237">
        <f>B11*SIMPLvolumes!W18</f>
        <v>0</v>
      </c>
      <c r="B11" s="241">
        <f t="shared" si="1"/>
        <v>0</v>
      </c>
      <c r="C11" s="241" t="str">
        <f>SIMPLvolumes!D18</f>
        <v>1I</v>
      </c>
      <c r="D11" s="242" t="str">
        <f>IF(SIMPLvolumes!Z18=0,"",SIMPLvolumes!Z18)</f>
        <v/>
      </c>
      <c r="E11" s="242" t="str">
        <f>IF(SIMPLvolumes!AA18=0,"",SIMPLvolumes!AA18)</f>
        <v/>
      </c>
      <c r="F11" s="242" t="str">
        <f>IF(SIMPLvolumes!AB18=0,"",SIMPLvolumes!AB18)</f>
        <v/>
      </c>
      <c r="G11" s="242" t="str">
        <f>IF(SIMPLvolumes!AC18=0,"",SIMPLvolumes!AC18)</f>
        <v/>
      </c>
      <c r="H11" s="242" t="str">
        <f>IF(SIMPLvolumes!AD18=0,"",SIMPLvolumes!AD18)</f>
        <v/>
      </c>
      <c r="I11" s="242" t="str">
        <f>IF(SIMPLvolumes!AE18=0,"",SIMPLvolumes!AE18)</f>
        <v/>
      </c>
      <c r="J11" s="242" t="str">
        <f>IF(SIMPLvolumes!AF18=0,"",SIMPLvolumes!AF18)</f>
        <v/>
      </c>
      <c r="K11" s="242" t="str">
        <f>IF(SIMPLvolumes!AG18=0,"",SIMPLvolumes!AG18)</f>
        <v/>
      </c>
      <c r="L11" s="242" t="str">
        <f>IF(SIMPLvolumes!AH18=0,"",SIMPLvolumes!AH18)</f>
        <v/>
      </c>
      <c r="M11" s="242" t="str">
        <f>IF(SIMPLvolumes!AI18=0,"",SIMPLvolumes!AI18)</f>
        <v/>
      </c>
      <c r="N11" s="242" t="str">
        <f>IF(SIMPLvolumes!AJ18=0,"",SIMPLvolumes!AJ18)</f>
        <v/>
      </c>
      <c r="O11" s="242" t="str">
        <f>IF(SIMPLvolumes!AK18=0,"",SIMPLvolumes!AK18)</f>
        <v/>
      </c>
      <c r="P11" s="242" t="str">
        <f>IF(SIMPLvolumes!AL18=0,"",SIMPLvolumes!AL18)</f>
        <v/>
      </c>
      <c r="Q11" s="243">
        <f>'PRODUCTION LIST VOLUMES'!O14</f>
        <v>0</v>
      </c>
      <c r="R11" s="20"/>
      <c r="S11" s="20"/>
      <c r="T11" s="20"/>
      <c r="U11" s="20"/>
      <c r="V11" s="20"/>
      <c r="W11" s="20"/>
      <c r="X11" s="20"/>
      <c r="Y11" s="20"/>
      <c r="Z11" s="20"/>
    </row>
    <row r="12" ht="22.5" customHeight="1">
      <c r="A12" s="237"/>
      <c r="B12" s="241"/>
      <c r="C12" s="241" t="str">
        <f>SIMPLvolumes!D9</f>
        <v>1K</v>
      </c>
      <c r="D12" s="242" t="str">
        <f>IF(SIMPLvolumes!Z9=0,"",SIMPLvolumes!Z9)</f>
        <v/>
      </c>
      <c r="E12" s="242" t="str">
        <f>IF(SIMPLvolumes!AA9=0,"",SIMPLvolumes!AA9)</f>
        <v/>
      </c>
      <c r="F12" s="242" t="str">
        <f>IF(SIMPLvolumes!AB9=0,"",SIMPLvolumes!AB9)</f>
        <v/>
      </c>
      <c r="G12" s="242" t="str">
        <f>IF(SIMPLvolumes!AC9=0,"",SIMPLvolumes!AC9)</f>
        <v/>
      </c>
      <c r="H12" s="242" t="str">
        <f>IF(SIMPLvolumes!AD9=0,"",SIMPLvolumes!AD9)</f>
        <v/>
      </c>
      <c r="I12" s="242" t="str">
        <f>IF(SIMPLvolumes!AE9=0,"",SIMPLvolumes!AE9)</f>
        <v/>
      </c>
      <c r="J12" s="242" t="str">
        <f>IF(SIMPLvolumes!AF9=0,"",SIMPLvolumes!AF9)</f>
        <v/>
      </c>
      <c r="K12" s="242" t="str">
        <f>IF(SIMPLvolumes!AG9=0,"",SIMPLvolumes!AG9)</f>
        <v/>
      </c>
      <c r="L12" s="242" t="str">
        <f>IF(SIMPLvolumes!AH9=0,"",SIMPLvolumes!AH9)</f>
        <v/>
      </c>
      <c r="M12" s="242" t="str">
        <f>IF(SIMPLvolumes!AI9=0,"",SIMPLvolumes!AI9)</f>
        <v/>
      </c>
      <c r="N12" s="242" t="str">
        <f>IF(SIMPLvolumes!AJ9=0,"",SIMPLvolumes!AJ9)</f>
        <v/>
      </c>
      <c r="O12" s="242" t="str">
        <f>IF(SIMPLvolumes!AK9=0,"",SIMPLvolumes!AK9)</f>
        <v/>
      </c>
      <c r="P12" s="242" t="str">
        <f>IF(SIMPLvolumes!AL9=0,"",SIMPLvolumes!AL9)</f>
        <v/>
      </c>
      <c r="Q12" s="243">
        <f>'PRODUCTION LIST VOLUMES'!O15</f>
        <v>0</v>
      </c>
      <c r="R12" s="20"/>
      <c r="S12" s="20"/>
      <c r="T12" s="20"/>
      <c r="U12" s="20"/>
      <c r="V12" s="20"/>
      <c r="W12" s="20"/>
      <c r="X12" s="20"/>
      <c r="Y12" s="20"/>
      <c r="Z12" s="20"/>
    </row>
    <row r="13" ht="22.5" customHeight="1">
      <c r="A13" s="237">
        <f>B13*SIMPLvolumes!W19</f>
        <v>0</v>
      </c>
      <c r="B13" s="241">
        <f t="shared" ref="B13:B20" si="2">SUM(C13:N13)</f>
        <v>0</v>
      </c>
      <c r="C13" s="241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3"/>
      <c r="R13" s="20"/>
      <c r="S13" s="20"/>
      <c r="T13" s="20"/>
      <c r="U13" s="20"/>
      <c r="V13" s="20"/>
      <c r="W13" s="20"/>
      <c r="X13" s="20"/>
      <c r="Y13" s="20"/>
      <c r="Z13" s="20"/>
    </row>
    <row r="14" ht="22.5" customHeight="1">
      <c r="A14" s="237">
        <f>B14*SIMPLvolumes!W21</f>
        <v>0</v>
      </c>
      <c r="B14" s="241">
        <f t="shared" si="2"/>
        <v>0</v>
      </c>
      <c r="C14" s="241" t="str">
        <f>SIMPLvolumes!D21</f>
        <v>2A</v>
      </c>
      <c r="D14" s="242" t="str">
        <f>IF(SIMPLvolumes!Z21=0,"",SIMPLvolumes!Z21)</f>
        <v/>
      </c>
      <c r="E14" s="242" t="str">
        <f>IF(SIMPLvolumes!AA21=0,"",SIMPLvolumes!AA21)</f>
        <v/>
      </c>
      <c r="F14" s="242" t="str">
        <f>IF(SIMPLvolumes!AB21=0,"",SIMPLvolumes!AB21)</f>
        <v/>
      </c>
      <c r="G14" s="242" t="str">
        <f>IF(SIMPLvolumes!AC21=0,"",SIMPLvolumes!AC21)</f>
        <v/>
      </c>
      <c r="H14" s="242" t="str">
        <f>IF(SIMPLvolumes!AD21=0,"",SIMPLvolumes!AD21)</f>
        <v/>
      </c>
      <c r="I14" s="242" t="str">
        <f>IF(SIMPLvolumes!AE21=0,"",SIMPLvolumes!AE21)</f>
        <v/>
      </c>
      <c r="J14" s="242" t="str">
        <f>IF(SIMPLvolumes!AF21=0,"",SIMPLvolumes!AF21)</f>
        <v/>
      </c>
      <c r="K14" s="242" t="str">
        <f>IF(SIMPLvolumes!AG21=0,"",SIMPLvolumes!AG21)</f>
        <v/>
      </c>
      <c r="L14" s="242" t="str">
        <f>IF(SIMPLvolumes!AH21=0,"",SIMPLvolumes!AH21)</f>
        <v/>
      </c>
      <c r="M14" s="242" t="str">
        <f>IF(SIMPLvolumes!AI21=0,"",SIMPLvolumes!AI21)</f>
        <v/>
      </c>
      <c r="N14" s="242" t="str">
        <f>IF(SIMPLvolumes!AJ21=0,"",SIMPLvolumes!AJ21)</f>
        <v/>
      </c>
      <c r="O14" s="242" t="str">
        <f>IF(SIMPLvolumes!AK21=0,"",SIMPLvolumes!AK21)</f>
        <v/>
      </c>
      <c r="P14" s="242" t="str">
        <f>IF(SIMPLvolumes!AL21=0,"",SIMPLvolumes!AL21)</f>
        <v/>
      </c>
      <c r="Q14" s="243">
        <f>'PRODUCTION LIST VOLUMES'!O17</f>
        <v>0</v>
      </c>
      <c r="R14" s="20"/>
      <c r="S14" s="20"/>
      <c r="T14" s="20"/>
      <c r="U14" s="20"/>
      <c r="V14" s="20"/>
      <c r="W14" s="20"/>
      <c r="X14" s="20"/>
      <c r="Y14" s="20"/>
      <c r="Z14" s="20"/>
    </row>
    <row r="15" ht="22.5" customHeight="1">
      <c r="A15" s="237">
        <f>B15*SIMPLvolumes!W22</f>
        <v>0</v>
      </c>
      <c r="B15" s="241">
        <f t="shared" si="2"/>
        <v>0</v>
      </c>
      <c r="C15" s="241" t="str">
        <f>SIMPLvolumes!D22</f>
        <v>2B</v>
      </c>
      <c r="D15" s="242" t="str">
        <f>IF(SIMPLvolumes!Z22=0,"",SIMPLvolumes!Z22)</f>
        <v/>
      </c>
      <c r="E15" s="242" t="str">
        <f>IF(SIMPLvolumes!AA22=0,"",SIMPLvolumes!AA22)</f>
        <v/>
      </c>
      <c r="F15" s="242" t="str">
        <f>IF(SIMPLvolumes!AB22=0,"",SIMPLvolumes!AB22)</f>
        <v/>
      </c>
      <c r="G15" s="242" t="str">
        <f>IF(SIMPLvolumes!AC22=0,"",SIMPLvolumes!AC22)</f>
        <v/>
      </c>
      <c r="H15" s="242" t="str">
        <f>IF(SIMPLvolumes!AD22=0,"",SIMPLvolumes!AD22)</f>
        <v/>
      </c>
      <c r="I15" s="242" t="str">
        <f>IF(SIMPLvolumes!AE22=0,"",SIMPLvolumes!AE22)</f>
        <v/>
      </c>
      <c r="J15" s="242" t="str">
        <f>IF(SIMPLvolumes!AF22=0,"",SIMPLvolumes!AF22)</f>
        <v/>
      </c>
      <c r="K15" s="242" t="str">
        <f>IF(SIMPLvolumes!AG22=0,"",SIMPLvolumes!AG22)</f>
        <v/>
      </c>
      <c r="L15" s="242" t="str">
        <f>IF(SIMPLvolumes!AH22=0,"",SIMPLvolumes!AH22)</f>
        <v/>
      </c>
      <c r="M15" s="242" t="str">
        <f>IF(SIMPLvolumes!AI22=0,"",SIMPLvolumes!AI22)</f>
        <v/>
      </c>
      <c r="N15" s="242" t="str">
        <f>IF(SIMPLvolumes!AJ22=0,"",SIMPLvolumes!AJ22)</f>
        <v/>
      </c>
      <c r="O15" s="242" t="str">
        <f>IF(SIMPLvolumes!AK22=0,"",SIMPLvolumes!AK22)</f>
        <v/>
      </c>
      <c r="P15" s="242" t="str">
        <f>IF(SIMPLvolumes!AL22=0,"",SIMPLvolumes!AL22)</f>
        <v/>
      </c>
      <c r="Q15" s="243">
        <f>'PRODUCTION LIST VOLUMES'!O18</f>
        <v>0</v>
      </c>
      <c r="R15" s="20"/>
      <c r="S15" s="20"/>
      <c r="T15" s="20"/>
      <c r="U15" s="20"/>
      <c r="V15" s="20"/>
      <c r="W15" s="20"/>
      <c r="X15" s="20"/>
      <c r="Y15" s="20"/>
      <c r="Z15" s="20"/>
    </row>
    <row r="16" ht="22.5" customHeight="1">
      <c r="A16" s="237">
        <f>B16*SIMPLvolumes!W23</f>
        <v>0</v>
      </c>
      <c r="B16" s="241">
        <f t="shared" si="2"/>
        <v>0</v>
      </c>
      <c r="C16" s="241" t="str">
        <f>SIMPLvolumes!D23</f>
        <v>2C</v>
      </c>
      <c r="D16" s="242" t="str">
        <f>IF(SIMPLvolumes!Z23=0,"",SIMPLvolumes!Z23)</f>
        <v/>
      </c>
      <c r="E16" s="242" t="str">
        <f>IF(SIMPLvolumes!AA23=0,"",SIMPLvolumes!AA23)</f>
        <v/>
      </c>
      <c r="F16" s="242" t="str">
        <f>IF(SIMPLvolumes!AB23=0,"",SIMPLvolumes!AB23)</f>
        <v/>
      </c>
      <c r="G16" s="242" t="str">
        <f>IF(SIMPLvolumes!AC23=0,"",SIMPLvolumes!AC23)</f>
        <v/>
      </c>
      <c r="H16" s="242" t="str">
        <f>IF(SIMPLvolumes!AD23=0,"",SIMPLvolumes!AD23)</f>
        <v/>
      </c>
      <c r="I16" s="242" t="str">
        <f>IF(SIMPLvolumes!AE23=0,"",SIMPLvolumes!AE23)</f>
        <v/>
      </c>
      <c r="J16" s="242" t="str">
        <f>IF(SIMPLvolumes!AF23=0,"",SIMPLvolumes!AF23)</f>
        <v/>
      </c>
      <c r="K16" s="242" t="str">
        <f>IF(SIMPLvolumes!AG23=0,"",SIMPLvolumes!AG23)</f>
        <v/>
      </c>
      <c r="L16" s="242" t="str">
        <f>IF(SIMPLvolumes!AH23=0,"",SIMPLvolumes!AH23)</f>
        <v/>
      </c>
      <c r="M16" s="242" t="str">
        <f>IF(SIMPLvolumes!AI23=0,"",SIMPLvolumes!AI23)</f>
        <v/>
      </c>
      <c r="N16" s="242" t="str">
        <f>IF(SIMPLvolumes!AJ23=0,"",SIMPLvolumes!AJ23)</f>
        <v/>
      </c>
      <c r="O16" s="242" t="str">
        <f>IF(SIMPLvolumes!AK23=0,"",SIMPLvolumes!AK23)</f>
        <v/>
      </c>
      <c r="P16" s="242" t="str">
        <f>IF(SIMPLvolumes!AL23=0,"",SIMPLvolumes!AL23)</f>
        <v/>
      </c>
      <c r="Q16" s="243">
        <f>'PRODUCTION LIST VOLUMES'!O19</f>
        <v>0</v>
      </c>
      <c r="R16" s="20"/>
      <c r="S16" s="20"/>
      <c r="T16" s="20"/>
      <c r="U16" s="20"/>
      <c r="V16" s="20"/>
      <c r="W16" s="20"/>
      <c r="X16" s="20"/>
      <c r="Y16" s="20"/>
      <c r="Z16" s="20"/>
    </row>
    <row r="17" ht="22.5" customHeight="1">
      <c r="A17" s="237">
        <f>B17*SIMPLvolumes!W24</f>
        <v>0</v>
      </c>
      <c r="B17" s="241">
        <f t="shared" si="2"/>
        <v>0</v>
      </c>
      <c r="C17" s="241" t="str">
        <f>SIMPLvolumes!D24</f>
        <v>2D</v>
      </c>
      <c r="D17" s="242" t="str">
        <f>IF(SIMPLvolumes!Z24=0,"",SIMPLvolumes!Z24)</f>
        <v/>
      </c>
      <c r="E17" s="242" t="str">
        <f>IF(SIMPLvolumes!AA24=0,"",SIMPLvolumes!AA24)</f>
        <v/>
      </c>
      <c r="F17" s="242" t="str">
        <f>IF(SIMPLvolumes!AB24=0,"",SIMPLvolumes!AB24)</f>
        <v/>
      </c>
      <c r="G17" s="242" t="str">
        <f>IF(SIMPLvolumes!AC24=0,"",SIMPLvolumes!AC24)</f>
        <v/>
      </c>
      <c r="H17" s="242" t="str">
        <f>IF(SIMPLvolumes!AD24=0,"",SIMPLvolumes!AD24)</f>
        <v/>
      </c>
      <c r="I17" s="242" t="str">
        <f>IF(SIMPLvolumes!AE24=0,"",SIMPLvolumes!AE24)</f>
        <v/>
      </c>
      <c r="J17" s="242" t="str">
        <f>IF(SIMPLvolumes!AF24=0,"",SIMPLvolumes!AF24)</f>
        <v/>
      </c>
      <c r="K17" s="242" t="str">
        <f>IF(SIMPLvolumes!AG24=0,"",SIMPLvolumes!AG24)</f>
        <v/>
      </c>
      <c r="L17" s="242" t="str">
        <f>IF(SIMPLvolumes!AH24=0,"",SIMPLvolumes!AH24)</f>
        <v/>
      </c>
      <c r="M17" s="242" t="str">
        <f>IF(SIMPLvolumes!AI24=0,"",SIMPLvolumes!AI24)</f>
        <v/>
      </c>
      <c r="N17" s="242" t="str">
        <f>IF(SIMPLvolumes!AJ24=0,"",SIMPLvolumes!AJ24)</f>
        <v/>
      </c>
      <c r="O17" s="242" t="str">
        <f>IF(SIMPLvolumes!AK24=0,"",SIMPLvolumes!AK24)</f>
        <v/>
      </c>
      <c r="P17" s="242" t="str">
        <f>IF(SIMPLvolumes!AL24=0,"",SIMPLvolumes!AL24)</f>
        <v/>
      </c>
      <c r="Q17" s="243">
        <f>'PRODUCTION LIST VOLUMES'!O20</f>
        <v>0</v>
      </c>
      <c r="R17" s="20"/>
      <c r="S17" s="20"/>
      <c r="T17" s="20"/>
      <c r="U17" s="20"/>
      <c r="V17" s="20"/>
      <c r="W17" s="20"/>
      <c r="X17" s="20"/>
      <c r="Y17" s="20"/>
      <c r="Z17" s="20"/>
    </row>
    <row r="18" ht="22.5" customHeight="1">
      <c r="A18" s="237">
        <f>B18*SIMPLvolumes!W25</f>
        <v>0</v>
      </c>
      <c r="B18" s="241">
        <f t="shared" si="2"/>
        <v>0</v>
      </c>
      <c r="C18" s="241" t="str">
        <f>SIMPLvolumes!D25</f>
        <v>2E</v>
      </c>
      <c r="D18" s="242" t="str">
        <f>IF(SIMPLvolumes!Z25=0,"",SIMPLvolumes!Z25)</f>
        <v/>
      </c>
      <c r="E18" s="242" t="str">
        <f>IF(SIMPLvolumes!AA25=0,"",SIMPLvolumes!AA25)</f>
        <v/>
      </c>
      <c r="F18" s="242" t="str">
        <f>IF(SIMPLvolumes!AB25=0,"",SIMPLvolumes!AB25)</f>
        <v/>
      </c>
      <c r="G18" s="242" t="str">
        <f>IF(SIMPLvolumes!AC25=0,"",SIMPLvolumes!AC25)</f>
        <v/>
      </c>
      <c r="H18" s="242" t="str">
        <f>IF(SIMPLvolumes!AD25=0,"",SIMPLvolumes!AD25)</f>
        <v/>
      </c>
      <c r="I18" s="242" t="str">
        <f>IF(SIMPLvolumes!AE25=0,"",SIMPLvolumes!AE25)</f>
        <v/>
      </c>
      <c r="J18" s="242" t="str">
        <f>IF(SIMPLvolumes!AF25=0,"",SIMPLvolumes!AF25)</f>
        <v/>
      </c>
      <c r="K18" s="242" t="str">
        <f>IF(SIMPLvolumes!AG25=0,"",SIMPLvolumes!AG25)</f>
        <v/>
      </c>
      <c r="L18" s="242" t="str">
        <f>IF(SIMPLvolumes!AH25=0,"",SIMPLvolumes!AH25)</f>
        <v/>
      </c>
      <c r="M18" s="242" t="str">
        <f>IF(SIMPLvolumes!AI25=0,"",SIMPLvolumes!AI25)</f>
        <v/>
      </c>
      <c r="N18" s="242" t="str">
        <f>IF(SIMPLvolumes!AJ25=0,"",SIMPLvolumes!AJ25)</f>
        <v/>
      </c>
      <c r="O18" s="242" t="str">
        <f>IF(SIMPLvolumes!AK25=0,"",SIMPLvolumes!AK25)</f>
        <v/>
      </c>
      <c r="P18" s="242" t="str">
        <f>IF(SIMPLvolumes!AL25=0,"",SIMPLvolumes!AL25)</f>
        <v/>
      </c>
      <c r="Q18" s="243">
        <f>'PRODUCTION LIST VOLUMES'!O21</f>
        <v>0</v>
      </c>
      <c r="R18" s="20"/>
      <c r="S18" s="20"/>
      <c r="T18" s="20"/>
      <c r="U18" s="20"/>
      <c r="V18" s="20"/>
      <c r="W18" s="20"/>
      <c r="X18" s="20"/>
      <c r="Y18" s="20"/>
      <c r="Z18" s="20"/>
    </row>
    <row r="19" ht="22.5" customHeight="1">
      <c r="A19" s="237">
        <f>B19*SIMPLvolumes!W26</f>
        <v>0</v>
      </c>
      <c r="B19" s="241">
        <f t="shared" si="2"/>
        <v>0</v>
      </c>
      <c r="C19" s="241" t="str">
        <f>SIMPLvolumes!D26</f>
        <v>2F</v>
      </c>
      <c r="D19" s="242" t="str">
        <f>IF(SIMPLvolumes!Z26=0,"",SIMPLvolumes!Z26)</f>
        <v/>
      </c>
      <c r="E19" s="242" t="str">
        <f>IF(SIMPLvolumes!AA26=0,"",SIMPLvolumes!AA26)</f>
        <v/>
      </c>
      <c r="F19" s="242" t="str">
        <f>IF(SIMPLvolumes!AB26=0,"",SIMPLvolumes!AB26)</f>
        <v/>
      </c>
      <c r="G19" s="242" t="str">
        <f>IF(SIMPLvolumes!AC26=0,"",SIMPLvolumes!AC26)</f>
        <v/>
      </c>
      <c r="H19" s="242" t="str">
        <f>IF(SIMPLvolumes!AD26=0,"",SIMPLvolumes!AD26)</f>
        <v/>
      </c>
      <c r="I19" s="242" t="str">
        <f>IF(SIMPLvolumes!AE26=0,"",SIMPLvolumes!AE26)</f>
        <v/>
      </c>
      <c r="J19" s="242" t="str">
        <f>IF(SIMPLvolumes!AF26=0,"",SIMPLvolumes!AF26)</f>
        <v/>
      </c>
      <c r="K19" s="242" t="str">
        <f>IF(SIMPLvolumes!AG26=0,"",SIMPLvolumes!AG26)</f>
        <v/>
      </c>
      <c r="L19" s="242" t="str">
        <f>IF(SIMPLvolumes!AH26=0,"",SIMPLvolumes!AH26)</f>
        <v/>
      </c>
      <c r="M19" s="242" t="str">
        <f>IF(SIMPLvolumes!AI26=0,"",SIMPLvolumes!AI26)</f>
        <v/>
      </c>
      <c r="N19" s="242" t="str">
        <f>IF(SIMPLvolumes!AJ26=0,"",SIMPLvolumes!AJ26)</f>
        <v/>
      </c>
      <c r="O19" s="242" t="str">
        <f>IF(SIMPLvolumes!AK26=0,"",SIMPLvolumes!AK26)</f>
        <v/>
      </c>
      <c r="P19" s="242" t="str">
        <f>IF(SIMPLvolumes!AL26=0,"",SIMPLvolumes!AL26)</f>
        <v/>
      </c>
      <c r="Q19" s="243">
        <f>'PRODUCTION LIST VOLUMES'!O22</f>
        <v>0</v>
      </c>
      <c r="R19" s="20"/>
      <c r="S19" s="20"/>
      <c r="T19" s="20"/>
      <c r="U19" s="20"/>
      <c r="V19" s="20"/>
      <c r="W19" s="20"/>
      <c r="X19" s="20"/>
      <c r="Y19" s="20"/>
      <c r="Z19" s="20"/>
    </row>
    <row r="20" ht="22.5" customHeight="1">
      <c r="A20" s="237">
        <f>B20*SIMPLvolumes!W27</f>
        <v>0</v>
      </c>
      <c r="B20" s="241">
        <f t="shared" si="2"/>
        <v>0</v>
      </c>
      <c r="C20" s="241" t="str">
        <f>SIMPLvolumes!D27</f>
        <v>2G</v>
      </c>
      <c r="D20" s="242" t="str">
        <f>IF(SIMPLvolumes!Z27=0,"",SIMPLvolumes!Z27)</f>
        <v/>
      </c>
      <c r="E20" s="242" t="str">
        <f>IF(SIMPLvolumes!AA27=0,"",SIMPLvolumes!AA27)</f>
        <v/>
      </c>
      <c r="F20" s="242" t="str">
        <f>IF(SIMPLvolumes!AB27=0,"",SIMPLvolumes!AB27)</f>
        <v/>
      </c>
      <c r="G20" s="242" t="str">
        <f>IF(SIMPLvolumes!AC27=0,"",SIMPLvolumes!AC27)</f>
        <v/>
      </c>
      <c r="H20" s="242" t="str">
        <f>IF(SIMPLvolumes!AD27=0,"",SIMPLvolumes!AD27)</f>
        <v/>
      </c>
      <c r="I20" s="242" t="str">
        <f>IF(SIMPLvolumes!AE27=0,"",SIMPLvolumes!AE27)</f>
        <v/>
      </c>
      <c r="J20" s="242" t="str">
        <f>IF(SIMPLvolumes!AF27=0,"",SIMPLvolumes!AF27)</f>
        <v/>
      </c>
      <c r="K20" s="242" t="str">
        <f>IF(SIMPLvolumes!AG27=0,"",SIMPLvolumes!AG27)</f>
        <v/>
      </c>
      <c r="L20" s="242" t="str">
        <f>IF(SIMPLvolumes!AH27=0,"",SIMPLvolumes!AH27)</f>
        <v/>
      </c>
      <c r="M20" s="242" t="str">
        <f>IF(SIMPLvolumes!AI27=0,"",SIMPLvolumes!AI27)</f>
        <v/>
      </c>
      <c r="N20" s="242" t="str">
        <f>IF(SIMPLvolumes!AJ27=0,"",SIMPLvolumes!AJ27)</f>
        <v/>
      </c>
      <c r="O20" s="242" t="str">
        <f>IF(SIMPLvolumes!AK27=0,"",SIMPLvolumes!AK27)</f>
        <v/>
      </c>
      <c r="P20" s="242" t="str">
        <f>IF(SIMPLvolumes!AL27=0,"",SIMPLvolumes!AL27)</f>
        <v/>
      </c>
      <c r="Q20" s="243">
        <f>'PRODUCTION LIST VOLUMES'!O23</f>
        <v>0</v>
      </c>
      <c r="R20" s="20"/>
      <c r="S20" s="20"/>
      <c r="T20" s="20"/>
      <c r="U20" s="20"/>
      <c r="V20" s="20"/>
      <c r="W20" s="20"/>
      <c r="X20" s="20"/>
      <c r="Y20" s="20"/>
      <c r="Z20" s="20"/>
    </row>
    <row r="21" ht="22.5" customHeight="1">
      <c r="A21" s="237"/>
      <c r="B21" s="241"/>
      <c r="C21" s="241" t="str">
        <f>SIMPLvolumes!D20</f>
        <v>2H</v>
      </c>
      <c r="D21" s="242" t="str">
        <f>IF(SIMPLvolumes!Z20=0,"",SIMPLvolumes!Z20)</f>
        <v/>
      </c>
      <c r="E21" s="242" t="str">
        <f>IF(SIMPLvolumes!AA20=0,"",SIMPLvolumes!AA20)</f>
        <v/>
      </c>
      <c r="F21" s="242" t="str">
        <f>IF(SIMPLvolumes!AB20=0,"",SIMPLvolumes!AB20)</f>
        <v/>
      </c>
      <c r="G21" s="242" t="str">
        <f>IF(SIMPLvolumes!AC20=0,"",SIMPLvolumes!AC20)</f>
        <v/>
      </c>
      <c r="H21" s="242" t="str">
        <f>IF(SIMPLvolumes!AD20=0,"",SIMPLvolumes!AD20)</f>
        <v/>
      </c>
      <c r="I21" s="242" t="str">
        <f>IF(SIMPLvolumes!AE20=0,"",SIMPLvolumes!AE20)</f>
        <v/>
      </c>
      <c r="J21" s="242" t="str">
        <f>IF(SIMPLvolumes!AF20=0,"",SIMPLvolumes!AF20)</f>
        <v/>
      </c>
      <c r="K21" s="242" t="str">
        <f>IF(SIMPLvolumes!AG20=0,"",SIMPLvolumes!AG20)</f>
        <v/>
      </c>
      <c r="L21" s="242" t="str">
        <f>IF(SIMPLvolumes!AH20=0,"",SIMPLvolumes!AH20)</f>
        <v/>
      </c>
      <c r="M21" s="242" t="str">
        <f>IF(SIMPLvolumes!AI20=0,"",SIMPLvolumes!AI20)</f>
        <v/>
      </c>
      <c r="N21" s="242" t="str">
        <f>IF(SIMPLvolumes!AJ20=0,"",SIMPLvolumes!AJ20)</f>
        <v/>
      </c>
      <c r="O21" s="242" t="str">
        <f>IF(SIMPLvolumes!AK20=0,"",SIMPLvolumes!AK20)</f>
        <v/>
      </c>
      <c r="P21" s="242" t="str">
        <f>IF(SIMPLvolumes!AL20=0,"",SIMPLvolumes!AL20)</f>
        <v/>
      </c>
      <c r="Q21" s="243">
        <f>'PRODUCTION LIST VOLUMES'!O24</f>
        <v>0</v>
      </c>
      <c r="R21" s="20"/>
      <c r="S21" s="20"/>
      <c r="T21" s="20"/>
      <c r="U21" s="20"/>
      <c r="V21" s="20"/>
      <c r="W21" s="20"/>
      <c r="X21" s="20"/>
      <c r="Y21" s="20"/>
      <c r="Z21" s="20"/>
    </row>
    <row r="22" ht="22.5" customHeight="1">
      <c r="A22" s="237">
        <f>B22*SIMPLvolumes!W28</f>
        <v>0</v>
      </c>
      <c r="B22" s="241">
        <f t="shared" ref="B22:B38" si="3">SUM(C22:N22)</f>
        <v>0</v>
      </c>
      <c r="C22" s="241"/>
      <c r="D22" s="242" t="str">
        <f>IF(SIMPLvolumes!Z28=0,"",SIMPLvolumes!Z28)</f>
        <v/>
      </c>
      <c r="E22" s="242" t="str">
        <f>IF(SIMPLvolumes!AA28=0,"",SIMPLvolumes!AA28)</f>
        <v/>
      </c>
      <c r="F22" s="242" t="str">
        <f>IF(SIMPLvolumes!AB28=0,"",SIMPLvolumes!AB28)</f>
        <v/>
      </c>
      <c r="G22" s="242" t="str">
        <f>IF(SIMPLvolumes!AC28=0,"",SIMPLvolumes!AC28)</f>
        <v/>
      </c>
      <c r="H22" s="242" t="str">
        <f>IF(SIMPLvolumes!AD28=0,"",SIMPLvolumes!AD28)</f>
        <v/>
      </c>
      <c r="I22" s="242" t="str">
        <f>IF(SIMPLvolumes!AE28=0,"",SIMPLvolumes!AE28)</f>
        <v/>
      </c>
      <c r="J22" s="242" t="str">
        <f>IF(SIMPLvolumes!AF28=0,"",SIMPLvolumes!AF28)</f>
        <v/>
      </c>
      <c r="K22" s="242" t="str">
        <f>IF(SIMPLvolumes!AG28=0,"",SIMPLvolumes!AG28)</f>
        <v/>
      </c>
      <c r="L22" s="242" t="str">
        <f>IF(SIMPLvolumes!AH28=0,"",SIMPLvolumes!AH28)</f>
        <v/>
      </c>
      <c r="M22" s="242" t="str">
        <f>IF(SIMPLvolumes!AI28=0,"",SIMPLvolumes!AI28)</f>
        <v/>
      </c>
      <c r="N22" s="242" t="str">
        <f>IF(SIMPLvolumes!AJ28=0,"",SIMPLvolumes!AJ28)</f>
        <v/>
      </c>
      <c r="O22" s="242" t="str">
        <f>IF(SIMPLvolumes!AK28=0,"",SIMPLvolumes!AK28)</f>
        <v/>
      </c>
      <c r="P22" s="242" t="str">
        <f>IF(SIMPLvolumes!AL28=0,"",SIMPLvolumes!AL28)</f>
        <v/>
      </c>
      <c r="Q22" s="243"/>
      <c r="R22" s="20"/>
      <c r="S22" s="20"/>
      <c r="T22" s="20"/>
      <c r="U22" s="20"/>
      <c r="V22" s="20"/>
      <c r="W22" s="20"/>
      <c r="X22" s="20"/>
      <c r="Y22" s="20"/>
      <c r="Z22" s="20"/>
    </row>
    <row r="23" ht="22.5" customHeight="1">
      <c r="A23" s="237">
        <f>B23*SIMPLvolumes!W30</f>
        <v>0</v>
      </c>
      <c r="B23" s="241">
        <f t="shared" si="3"/>
        <v>0</v>
      </c>
      <c r="C23" s="241" t="str">
        <f>SIMPLvolumes!D30</f>
        <v>3A</v>
      </c>
      <c r="D23" s="242" t="str">
        <f>IF(SIMPLvolumes!Z30=0,"",SIMPLvolumes!Z30)</f>
        <v/>
      </c>
      <c r="E23" s="242" t="str">
        <f>IF(SIMPLvolumes!AA30=0,"",SIMPLvolumes!AA30)</f>
        <v/>
      </c>
      <c r="F23" s="242" t="str">
        <f>IF(SIMPLvolumes!AB30=0,"",SIMPLvolumes!AB30)</f>
        <v/>
      </c>
      <c r="G23" s="242" t="str">
        <f>IF(SIMPLvolumes!AC30=0,"",SIMPLvolumes!AC30)</f>
        <v/>
      </c>
      <c r="H23" s="242" t="str">
        <f>IF(SIMPLvolumes!AD30=0,"",SIMPLvolumes!AD30)</f>
        <v/>
      </c>
      <c r="I23" s="242" t="str">
        <f>IF(SIMPLvolumes!AE30=0,"",SIMPLvolumes!AE30)</f>
        <v/>
      </c>
      <c r="J23" s="242" t="str">
        <f>IF(SIMPLvolumes!AF30=0,"",SIMPLvolumes!AF30)</f>
        <v/>
      </c>
      <c r="K23" s="242" t="str">
        <f>IF(SIMPLvolumes!AG30=0,"",SIMPLvolumes!AG30)</f>
        <v/>
      </c>
      <c r="L23" s="242" t="str">
        <f>IF(SIMPLvolumes!AH30=0,"",SIMPLvolumes!AH30)</f>
        <v/>
      </c>
      <c r="M23" s="242" t="str">
        <f>IF(SIMPLvolumes!AI30=0,"",SIMPLvolumes!AI30)</f>
        <v/>
      </c>
      <c r="N23" s="242" t="str">
        <f>IF(SIMPLvolumes!AJ30=0,"",SIMPLvolumes!AJ30)</f>
        <v/>
      </c>
      <c r="O23" s="242" t="str">
        <f>IF(SIMPLvolumes!AK30=0,"",SIMPLvolumes!AK30)</f>
        <v/>
      </c>
      <c r="P23" s="242" t="str">
        <f>IF(SIMPLvolumes!AL30=0,"",SIMPLvolumes!AL30)</f>
        <v/>
      </c>
      <c r="Q23" s="243">
        <f>'PRODUCTION LIST VOLUMES'!O26</f>
        <v>0</v>
      </c>
      <c r="R23" s="20"/>
      <c r="S23" s="20"/>
      <c r="T23" s="20"/>
      <c r="U23" s="20"/>
      <c r="V23" s="20"/>
      <c r="W23" s="20"/>
      <c r="X23" s="20"/>
      <c r="Y23" s="20"/>
      <c r="Z23" s="20"/>
    </row>
    <row r="24" ht="22.5" customHeight="1">
      <c r="A24" s="237">
        <f>B24*SIMPLvolumes!W31</f>
        <v>0</v>
      </c>
      <c r="B24" s="241">
        <f t="shared" si="3"/>
        <v>0</v>
      </c>
      <c r="C24" s="241" t="str">
        <f>SIMPLvolumes!D31</f>
        <v>3B</v>
      </c>
      <c r="D24" s="242" t="str">
        <f>IF(SIMPLvolumes!Z31=0,"",SIMPLvolumes!Z31)</f>
        <v/>
      </c>
      <c r="E24" s="242" t="str">
        <f>IF(SIMPLvolumes!AA31=0,"",SIMPLvolumes!AA31)</f>
        <v/>
      </c>
      <c r="F24" s="242" t="str">
        <f>IF(SIMPLvolumes!AB31=0,"",SIMPLvolumes!AB31)</f>
        <v/>
      </c>
      <c r="G24" s="242" t="str">
        <f>IF(SIMPLvolumes!AC31=0,"",SIMPLvolumes!AC31)</f>
        <v/>
      </c>
      <c r="H24" s="242" t="str">
        <f>IF(SIMPLvolumes!AD31=0,"",SIMPLvolumes!AD31)</f>
        <v/>
      </c>
      <c r="I24" s="242" t="str">
        <f>IF(SIMPLvolumes!AE31=0,"",SIMPLvolumes!AE31)</f>
        <v/>
      </c>
      <c r="J24" s="242" t="str">
        <f>IF(SIMPLvolumes!AF31=0,"",SIMPLvolumes!AF31)</f>
        <v/>
      </c>
      <c r="K24" s="242" t="str">
        <f>IF(SIMPLvolumes!AG31=0,"",SIMPLvolumes!AG31)</f>
        <v/>
      </c>
      <c r="L24" s="242" t="str">
        <f>IF(SIMPLvolumes!AH31=0,"",SIMPLvolumes!AH31)</f>
        <v/>
      </c>
      <c r="M24" s="242" t="str">
        <f>IF(SIMPLvolumes!AI31=0,"",SIMPLvolumes!AI31)</f>
        <v/>
      </c>
      <c r="N24" s="242" t="str">
        <f>IF(SIMPLvolumes!AJ31=0,"",SIMPLvolumes!AJ31)</f>
        <v/>
      </c>
      <c r="O24" s="242" t="str">
        <f>IF(SIMPLvolumes!AK31=0,"",SIMPLvolumes!AK31)</f>
        <v/>
      </c>
      <c r="P24" s="242" t="str">
        <f>IF(SIMPLvolumes!AL31=0,"",SIMPLvolumes!AL31)</f>
        <v/>
      </c>
      <c r="Q24" s="243">
        <f>'PRODUCTION LIST VOLUMES'!O27</f>
        <v>0</v>
      </c>
      <c r="R24" s="20"/>
      <c r="S24" s="20"/>
      <c r="T24" s="20"/>
      <c r="U24" s="20"/>
      <c r="V24" s="20"/>
      <c r="W24" s="20"/>
      <c r="X24" s="20"/>
      <c r="Y24" s="20"/>
      <c r="Z24" s="20"/>
    </row>
    <row r="25" ht="22.5" customHeight="1">
      <c r="A25" s="237">
        <f>B25*SIMPLvolumes!W32</f>
        <v>0</v>
      </c>
      <c r="B25" s="241">
        <f t="shared" si="3"/>
        <v>0</v>
      </c>
      <c r="C25" s="241" t="str">
        <f>SIMPLvolumes!D32</f>
        <v>3C</v>
      </c>
      <c r="D25" s="242" t="str">
        <f>IF(SIMPLvolumes!Z32=0,"",SIMPLvolumes!Z32)</f>
        <v/>
      </c>
      <c r="E25" s="242" t="str">
        <f>IF(SIMPLvolumes!AA32=0,"",SIMPLvolumes!AA32)</f>
        <v/>
      </c>
      <c r="F25" s="242" t="str">
        <f>IF(SIMPLvolumes!AB32=0,"",SIMPLvolumes!AB32)</f>
        <v/>
      </c>
      <c r="G25" s="242" t="str">
        <f>IF(SIMPLvolumes!AC32=0,"",SIMPLvolumes!AC32)</f>
        <v/>
      </c>
      <c r="H25" s="242" t="str">
        <f>IF(SIMPLvolumes!AD32=0,"",SIMPLvolumes!AD32)</f>
        <v/>
      </c>
      <c r="I25" s="242" t="str">
        <f>IF(SIMPLvolumes!AE32=0,"",SIMPLvolumes!AE32)</f>
        <v/>
      </c>
      <c r="J25" s="242" t="str">
        <f>IF(SIMPLvolumes!AF32=0,"",SIMPLvolumes!AF32)</f>
        <v/>
      </c>
      <c r="K25" s="242" t="str">
        <f>IF(SIMPLvolumes!AG32=0,"",SIMPLvolumes!AG32)</f>
        <v/>
      </c>
      <c r="L25" s="242" t="str">
        <f>IF(SIMPLvolumes!AH32=0,"",SIMPLvolumes!AH32)</f>
        <v/>
      </c>
      <c r="M25" s="242" t="str">
        <f>IF(SIMPLvolumes!AI32=0,"",SIMPLvolumes!AI32)</f>
        <v/>
      </c>
      <c r="N25" s="242" t="str">
        <f>IF(SIMPLvolumes!AJ32=0,"",SIMPLvolumes!AJ32)</f>
        <v/>
      </c>
      <c r="O25" s="242" t="str">
        <f>IF(SIMPLvolumes!AK32=0,"",SIMPLvolumes!AK32)</f>
        <v/>
      </c>
      <c r="P25" s="242" t="str">
        <f>IF(SIMPLvolumes!AL32=0,"",SIMPLvolumes!AL32)</f>
        <v/>
      </c>
      <c r="Q25" s="243">
        <f>'PRODUCTION LIST VOLUMES'!O28</f>
        <v>0</v>
      </c>
      <c r="R25" s="20"/>
      <c r="S25" s="20"/>
      <c r="T25" s="20"/>
      <c r="U25" s="20"/>
      <c r="V25" s="20"/>
      <c r="W25" s="20"/>
      <c r="X25" s="20"/>
      <c r="Y25" s="20"/>
      <c r="Z25" s="20"/>
    </row>
    <row r="26" ht="22.5" customHeight="1">
      <c r="A26" s="237">
        <f>B26*SIMPLvolumes!W33</f>
        <v>0</v>
      </c>
      <c r="B26" s="241">
        <f t="shared" si="3"/>
        <v>0</v>
      </c>
      <c r="C26" s="241" t="str">
        <f>SIMPLvolumes!D33</f>
        <v>3D</v>
      </c>
      <c r="D26" s="242" t="str">
        <f>IF(SIMPLvolumes!Z33=0,"",SIMPLvolumes!Z33)</f>
        <v/>
      </c>
      <c r="E26" s="242" t="str">
        <f>IF(SIMPLvolumes!AA33=0,"",SIMPLvolumes!AA33)</f>
        <v/>
      </c>
      <c r="F26" s="242" t="str">
        <f>IF(SIMPLvolumes!AB33=0,"",SIMPLvolumes!AB33)</f>
        <v/>
      </c>
      <c r="G26" s="242" t="str">
        <f>IF(SIMPLvolumes!AC33=0,"",SIMPLvolumes!AC33)</f>
        <v/>
      </c>
      <c r="H26" s="242" t="str">
        <f>IF(SIMPLvolumes!AD33=0,"",SIMPLvolumes!AD33)</f>
        <v/>
      </c>
      <c r="I26" s="242" t="str">
        <f>IF(SIMPLvolumes!AE33=0,"",SIMPLvolumes!AE33)</f>
        <v/>
      </c>
      <c r="J26" s="242" t="str">
        <f>IF(SIMPLvolumes!AF33=0,"",SIMPLvolumes!AF33)</f>
        <v/>
      </c>
      <c r="K26" s="242" t="str">
        <f>IF(SIMPLvolumes!AG33=0,"",SIMPLvolumes!AG33)</f>
        <v/>
      </c>
      <c r="L26" s="242" t="str">
        <f>IF(SIMPLvolumes!AH33=0,"",SIMPLvolumes!AH33)</f>
        <v/>
      </c>
      <c r="M26" s="242" t="str">
        <f>IF(SIMPLvolumes!AI33=0,"",SIMPLvolumes!AI33)</f>
        <v/>
      </c>
      <c r="N26" s="242" t="str">
        <f>IF(SIMPLvolumes!AJ33=0,"",SIMPLvolumes!AJ33)</f>
        <v/>
      </c>
      <c r="O26" s="242" t="str">
        <f>IF(SIMPLvolumes!AK33=0,"",SIMPLvolumes!AK33)</f>
        <v/>
      </c>
      <c r="P26" s="242" t="str">
        <f>IF(SIMPLvolumes!AL33=0,"",SIMPLvolumes!AL33)</f>
        <v/>
      </c>
      <c r="Q26" s="243">
        <f>'PRODUCTION LIST VOLUMES'!O29</f>
        <v>0</v>
      </c>
      <c r="R26" s="20"/>
      <c r="S26" s="20"/>
      <c r="T26" s="20"/>
      <c r="U26" s="20"/>
      <c r="V26" s="20"/>
      <c r="W26" s="20"/>
      <c r="X26" s="20"/>
      <c r="Y26" s="20"/>
      <c r="Z26" s="20"/>
    </row>
    <row r="27" ht="22.5" customHeight="1">
      <c r="A27" s="237">
        <f>B27*SIMPLvolumes!W34</f>
        <v>0</v>
      </c>
      <c r="B27" s="241">
        <f t="shared" si="3"/>
        <v>0</v>
      </c>
      <c r="C27" s="241" t="str">
        <f>SIMPLvolumes!D34</f>
        <v>3E</v>
      </c>
      <c r="D27" s="242" t="str">
        <f>IF(SIMPLvolumes!Z34=0,"",SIMPLvolumes!Z34)</f>
        <v/>
      </c>
      <c r="E27" s="242" t="str">
        <f>IF(SIMPLvolumes!AA34=0,"",SIMPLvolumes!AA34)</f>
        <v/>
      </c>
      <c r="F27" s="242" t="str">
        <f>IF(SIMPLvolumes!AB34=0,"",SIMPLvolumes!AB34)</f>
        <v/>
      </c>
      <c r="G27" s="242" t="str">
        <f>IF(SIMPLvolumes!AC34=0,"",SIMPLvolumes!AC34)</f>
        <v/>
      </c>
      <c r="H27" s="242" t="str">
        <f>IF(SIMPLvolumes!AD34=0,"",SIMPLvolumes!AD34)</f>
        <v/>
      </c>
      <c r="I27" s="242" t="str">
        <f>IF(SIMPLvolumes!AE34=0,"",SIMPLvolumes!AE34)</f>
        <v/>
      </c>
      <c r="J27" s="242" t="str">
        <f>IF(SIMPLvolumes!AF34=0,"",SIMPLvolumes!AF34)</f>
        <v/>
      </c>
      <c r="K27" s="242" t="str">
        <f>IF(SIMPLvolumes!AG34=0,"",SIMPLvolumes!AG34)</f>
        <v/>
      </c>
      <c r="L27" s="242" t="str">
        <f>IF(SIMPLvolumes!AH34=0,"",SIMPLvolumes!AH34)</f>
        <v/>
      </c>
      <c r="M27" s="242" t="str">
        <f>IF(SIMPLvolumes!AI34=0,"",SIMPLvolumes!AI34)</f>
        <v/>
      </c>
      <c r="N27" s="242" t="str">
        <f>IF(SIMPLvolumes!AJ34=0,"",SIMPLvolumes!AJ34)</f>
        <v/>
      </c>
      <c r="O27" s="242" t="str">
        <f>IF(SIMPLvolumes!AK34=0,"",SIMPLvolumes!AK34)</f>
        <v/>
      </c>
      <c r="P27" s="242" t="str">
        <f>IF(SIMPLvolumes!AL34=0,"",SIMPLvolumes!AL34)</f>
        <v/>
      </c>
      <c r="Q27" s="243">
        <f>'PRODUCTION LIST VOLUMES'!O30</f>
        <v>0</v>
      </c>
      <c r="R27" s="20"/>
      <c r="S27" s="20"/>
      <c r="T27" s="20"/>
      <c r="U27" s="20"/>
      <c r="V27" s="20"/>
      <c r="W27" s="20"/>
      <c r="X27" s="20"/>
      <c r="Y27" s="20"/>
      <c r="Z27" s="20"/>
    </row>
    <row r="28" ht="22.5" customHeight="1">
      <c r="A28" s="237">
        <f>B28*SIMPLvolumes!W35</f>
        <v>0</v>
      </c>
      <c r="B28" s="241">
        <f t="shared" si="3"/>
        <v>0</v>
      </c>
      <c r="C28" s="241" t="str">
        <f>SIMPLvolumes!D35</f>
        <v>3F</v>
      </c>
      <c r="D28" s="242" t="str">
        <f>IF(SIMPLvolumes!Z35=0,"",SIMPLvolumes!Z35)</f>
        <v/>
      </c>
      <c r="E28" s="242" t="str">
        <f>IF(SIMPLvolumes!AA35=0,"",SIMPLvolumes!AA35)</f>
        <v/>
      </c>
      <c r="F28" s="242" t="str">
        <f>IF(SIMPLvolumes!AB35=0,"",SIMPLvolumes!AB35)</f>
        <v/>
      </c>
      <c r="G28" s="242" t="str">
        <f>IF(SIMPLvolumes!AC35=0,"",SIMPLvolumes!AC35)</f>
        <v/>
      </c>
      <c r="H28" s="242" t="str">
        <f>IF(SIMPLvolumes!AD35=0,"",SIMPLvolumes!AD35)</f>
        <v/>
      </c>
      <c r="I28" s="242" t="str">
        <f>IF(SIMPLvolumes!AE35=0,"",SIMPLvolumes!AE35)</f>
        <v/>
      </c>
      <c r="J28" s="242" t="str">
        <f>IF(SIMPLvolumes!AF35=0,"",SIMPLvolumes!AF35)</f>
        <v/>
      </c>
      <c r="K28" s="242" t="str">
        <f>IF(SIMPLvolumes!AG35=0,"",SIMPLvolumes!AG35)</f>
        <v/>
      </c>
      <c r="L28" s="242" t="str">
        <f>IF(SIMPLvolumes!AH35=0,"",SIMPLvolumes!AH35)</f>
        <v/>
      </c>
      <c r="M28" s="242" t="str">
        <f>IF(SIMPLvolumes!AI35=0,"",SIMPLvolumes!AI35)</f>
        <v/>
      </c>
      <c r="N28" s="242" t="str">
        <f>IF(SIMPLvolumes!AJ35=0,"",SIMPLvolumes!AJ35)</f>
        <v/>
      </c>
      <c r="O28" s="242" t="str">
        <f>IF(SIMPLvolumes!AK35=0,"",SIMPLvolumes!AK35)</f>
        <v/>
      </c>
      <c r="P28" s="242" t="str">
        <f>IF(SIMPLvolumes!AL35=0,"",SIMPLvolumes!AL35)</f>
        <v/>
      </c>
      <c r="Q28" s="243">
        <f>'PRODUCTION LIST VOLUMES'!O31</f>
        <v>0</v>
      </c>
      <c r="R28" s="20"/>
      <c r="S28" s="20"/>
      <c r="T28" s="20"/>
      <c r="U28" s="20"/>
      <c r="V28" s="20"/>
      <c r="W28" s="20"/>
      <c r="X28" s="20"/>
      <c r="Y28" s="20"/>
      <c r="Z28" s="20"/>
    </row>
    <row r="29" ht="22.5" customHeight="1">
      <c r="A29" s="237">
        <f>B29*SIMPLvolumes!W36</f>
        <v>0</v>
      </c>
      <c r="B29" s="241">
        <f t="shared" si="3"/>
        <v>0</v>
      </c>
      <c r="C29" s="241" t="str">
        <f>SIMPLvolumes!D36</f>
        <v>3G</v>
      </c>
      <c r="D29" s="242" t="str">
        <f>IF(SIMPLvolumes!Z36=0,"",SIMPLvolumes!Z36)</f>
        <v/>
      </c>
      <c r="E29" s="242" t="str">
        <f>IF(SIMPLvolumes!AA36=0,"",SIMPLvolumes!AA36)</f>
        <v/>
      </c>
      <c r="F29" s="242" t="str">
        <f>IF(SIMPLvolumes!AB36=0,"",SIMPLvolumes!AB36)</f>
        <v/>
      </c>
      <c r="G29" s="242" t="str">
        <f>IF(SIMPLvolumes!AC36=0,"",SIMPLvolumes!AC36)</f>
        <v/>
      </c>
      <c r="H29" s="242" t="str">
        <f>IF(SIMPLvolumes!AD36=0,"",SIMPLvolumes!AD36)</f>
        <v/>
      </c>
      <c r="I29" s="242" t="str">
        <f>IF(SIMPLvolumes!AE36=0,"",SIMPLvolumes!AE36)</f>
        <v/>
      </c>
      <c r="J29" s="242" t="str">
        <f>IF(SIMPLvolumes!AF36=0,"",SIMPLvolumes!AF36)</f>
        <v/>
      </c>
      <c r="K29" s="242" t="str">
        <f>IF(SIMPLvolumes!AG36=0,"",SIMPLvolumes!AG36)</f>
        <v/>
      </c>
      <c r="L29" s="242" t="str">
        <f>IF(SIMPLvolumes!AH36=0,"",SIMPLvolumes!AH36)</f>
        <v/>
      </c>
      <c r="M29" s="242" t="str">
        <f>IF(SIMPLvolumes!AI36=0,"",SIMPLvolumes!AI36)</f>
        <v/>
      </c>
      <c r="N29" s="242" t="str">
        <f>IF(SIMPLvolumes!AJ36=0,"",SIMPLvolumes!AJ36)</f>
        <v/>
      </c>
      <c r="O29" s="242" t="str">
        <f>IF(SIMPLvolumes!AK36=0,"",SIMPLvolumes!AK36)</f>
        <v/>
      </c>
      <c r="P29" s="242" t="str">
        <f>IF(SIMPLvolumes!AL36=0,"",SIMPLvolumes!AL36)</f>
        <v/>
      </c>
      <c r="Q29" s="243">
        <f>'PRODUCTION LIST VOLUMES'!O32</f>
        <v>0</v>
      </c>
      <c r="R29" s="20"/>
      <c r="S29" s="20"/>
      <c r="T29" s="20"/>
      <c r="U29" s="20"/>
      <c r="V29" s="20"/>
      <c r="W29" s="20"/>
      <c r="X29" s="20"/>
      <c r="Y29" s="20"/>
      <c r="Z29" s="20"/>
    </row>
    <row r="30" ht="22.5" customHeight="1">
      <c r="A30" s="237">
        <f>B30*SIMPLvolumes!W37</f>
        <v>0</v>
      </c>
      <c r="B30" s="241">
        <f t="shared" si="3"/>
        <v>0</v>
      </c>
      <c r="C30" s="241" t="str">
        <f>SIMPLvolumes!D37</f>
        <v>3H</v>
      </c>
      <c r="D30" s="242" t="str">
        <f>IF(SIMPLvolumes!Z37=0,"",SIMPLvolumes!Z37)</f>
        <v/>
      </c>
      <c r="E30" s="242" t="str">
        <f>IF(SIMPLvolumes!AA37=0,"",SIMPLvolumes!AA37)</f>
        <v/>
      </c>
      <c r="F30" s="242" t="str">
        <f>IF(SIMPLvolumes!AB37=0,"",SIMPLvolumes!AB37)</f>
        <v/>
      </c>
      <c r="G30" s="242" t="str">
        <f>IF(SIMPLvolumes!AC37=0,"",SIMPLvolumes!AC37)</f>
        <v/>
      </c>
      <c r="H30" s="242" t="str">
        <f>IF(SIMPLvolumes!AD37=0,"",SIMPLvolumes!AD37)</f>
        <v/>
      </c>
      <c r="I30" s="242" t="str">
        <f>IF(SIMPLvolumes!AE37=0,"",SIMPLvolumes!AE37)</f>
        <v/>
      </c>
      <c r="J30" s="242" t="str">
        <f>IF(SIMPLvolumes!AF37=0,"",SIMPLvolumes!AF37)</f>
        <v/>
      </c>
      <c r="K30" s="242" t="str">
        <f>IF(SIMPLvolumes!AG37=0,"",SIMPLvolumes!AG37)</f>
        <v/>
      </c>
      <c r="L30" s="242" t="str">
        <f>IF(SIMPLvolumes!AH37=0,"",SIMPLvolumes!AH37)</f>
        <v/>
      </c>
      <c r="M30" s="242" t="str">
        <f>IF(SIMPLvolumes!AI37=0,"",SIMPLvolumes!AI37)</f>
        <v/>
      </c>
      <c r="N30" s="242" t="str">
        <f>IF(SIMPLvolumes!AJ37=0,"",SIMPLvolumes!AJ37)</f>
        <v/>
      </c>
      <c r="O30" s="242" t="str">
        <f>IF(SIMPLvolumes!AK37=0,"",SIMPLvolumes!AK37)</f>
        <v/>
      </c>
      <c r="P30" s="242" t="str">
        <f>IF(SIMPLvolumes!AL37=0,"",SIMPLvolumes!AL37)</f>
        <v/>
      </c>
      <c r="Q30" s="243">
        <f>'PRODUCTION LIST VOLUMES'!O33</f>
        <v>0</v>
      </c>
      <c r="R30" s="20"/>
      <c r="S30" s="20"/>
      <c r="T30" s="20"/>
      <c r="U30" s="20"/>
      <c r="V30" s="20"/>
      <c r="W30" s="20"/>
      <c r="X30" s="20"/>
      <c r="Y30" s="20"/>
      <c r="Z30" s="20"/>
    </row>
    <row r="31" ht="22.5" customHeight="1">
      <c r="A31" s="237">
        <f>B31*SIMPLvolumes!W38</f>
        <v>0</v>
      </c>
      <c r="B31" s="241">
        <f t="shared" si="3"/>
        <v>0</v>
      </c>
      <c r="C31" s="241" t="str">
        <f>SIMPLvolumes!D38</f>
        <v>3I</v>
      </c>
      <c r="D31" s="242" t="str">
        <f>IF(SIMPLvolumes!Z38=0,"",SIMPLvolumes!Z38)</f>
        <v/>
      </c>
      <c r="E31" s="242" t="str">
        <f>IF(SIMPLvolumes!AA38=0,"",SIMPLvolumes!AA38)</f>
        <v/>
      </c>
      <c r="F31" s="242" t="str">
        <f>IF(SIMPLvolumes!AB38=0,"",SIMPLvolumes!AB38)</f>
        <v/>
      </c>
      <c r="G31" s="242" t="str">
        <f>IF(SIMPLvolumes!AC38=0,"",SIMPLvolumes!AC38)</f>
        <v/>
      </c>
      <c r="H31" s="242" t="str">
        <f>IF(SIMPLvolumes!AD38=0,"",SIMPLvolumes!AD38)</f>
        <v/>
      </c>
      <c r="I31" s="242" t="str">
        <f>IF(SIMPLvolumes!AE38=0,"",SIMPLvolumes!AE38)</f>
        <v/>
      </c>
      <c r="J31" s="242" t="str">
        <f>IF(SIMPLvolumes!AF38=0,"",SIMPLvolumes!AF38)</f>
        <v/>
      </c>
      <c r="K31" s="242" t="str">
        <f>IF(SIMPLvolumes!AG38=0,"",SIMPLvolumes!AG38)</f>
        <v/>
      </c>
      <c r="L31" s="242" t="str">
        <f>IF(SIMPLvolumes!AH38=0,"",SIMPLvolumes!AH38)</f>
        <v/>
      </c>
      <c r="M31" s="242" t="str">
        <f>IF(SIMPLvolumes!AI38=0,"",SIMPLvolumes!AI38)</f>
        <v/>
      </c>
      <c r="N31" s="242" t="str">
        <f>IF(SIMPLvolumes!AJ38=0,"",SIMPLvolumes!AJ38)</f>
        <v/>
      </c>
      <c r="O31" s="242" t="str">
        <f>IF(SIMPLvolumes!AK38=0,"",SIMPLvolumes!AK38)</f>
        <v/>
      </c>
      <c r="P31" s="242" t="str">
        <f>IF(SIMPLvolumes!AL38=0,"",SIMPLvolumes!AL38)</f>
        <v/>
      </c>
      <c r="Q31" s="243">
        <f>'PRODUCTION LIST VOLUMES'!O34</f>
        <v>0</v>
      </c>
      <c r="R31" s="20"/>
      <c r="S31" s="20"/>
      <c r="T31" s="20"/>
      <c r="U31" s="20"/>
      <c r="V31" s="20"/>
      <c r="W31" s="20"/>
      <c r="X31" s="20"/>
      <c r="Y31" s="20"/>
      <c r="Z31" s="20"/>
    </row>
    <row r="32" ht="22.5" customHeight="1">
      <c r="A32" s="237">
        <f>B32*SIMPLvolumes!W40</f>
        <v>0</v>
      </c>
      <c r="B32" s="241">
        <f t="shared" si="3"/>
        <v>0</v>
      </c>
      <c r="C32" s="241" t="str">
        <f>SIMPLvolumes!D39</f>
        <v>3J</v>
      </c>
      <c r="D32" s="242" t="str">
        <f>IF(SIMPLvolumes!Z39=0,"",SIMPLvolumes!Z39)</f>
        <v/>
      </c>
      <c r="E32" s="242" t="str">
        <f>IF(SIMPLvolumes!AA39=0,"",SIMPLvolumes!AA39)</f>
        <v/>
      </c>
      <c r="F32" s="242" t="str">
        <f>IF(SIMPLvolumes!AB39=0,"",SIMPLvolumes!AB39)</f>
        <v/>
      </c>
      <c r="G32" s="242" t="str">
        <f>IF(SIMPLvolumes!AC39=0,"",SIMPLvolumes!AC39)</f>
        <v/>
      </c>
      <c r="H32" s="242" t="str">
        <f>IF(SIMPLvolumes!AD39=0,"",SIMPLvolumes!AD39)</f>
        <v/>
      </c>
      <c r="I32" s="242" t="str">
        <f>IF(SIMPLvolumes!AE39=0,"",SIMPLvolumes!AE39)</f>
        <v/>
      </c>
      <c r="J32" s="242" t="str">
        <f>IF(SIMPLvolumes!AF39=0,"",SIMPLvolumes!AF39)</f>
        <v/>
      </c>
      <c r="K32" s="242" t="str">
        <f>IF(SIMPLvolumes!AG39=0,"",SIMPLvolumes!AG39)</f>
        <v/>
      </c>
      <c r="L32" s="242" t="str">
        <f>IF(SIMPLvolumes!AH39=0,"",SIMPLvolumes!AH39)</f>
        <v/>
      </c>
      <c r="M32" s="242" t="str">
        <f>IF(SIMPLvolumes!AI39=0,"",SIMPLvolumes!AI39)</f>
        <v/>
      </c>
      <c r="N32" s="242" t="str">
        <f>IF(SIMPLvolumes!AJ39=0,"",SIMPLvolumes!AJ39)</f>
        <v/>
      </c>
      <c r="O32" s="242" t="str">
        <f>IF(SIMPLvolumes!AK39=0,"",SIMPLvolumes!AK39)</f>
        <v/>
      </c>
      <c r="P32" s="242" t="str">
        <f>IF(SIMPLvolumes!AL39=0,"",SIMPLvolumes!AL39)</f>
        <v/>
      </c>
      <c r="Q32" s="243">
        <f>'PRODUCTION LIST VOLUMES'!O35</f>
        <v>0</v>
      </c>
      <c r="R32" s="20"/>
      <c r="S32" s="20"/>
      <c r="T32" s="20"/>
      <c r="U32" s="20"/>
      <c r="V32" s="20"/>
      <c r="W32" s="20"/>
      <c r="X32" s="20"/>
      <c r="Y32" s="20"/>
      <c r="Z32" s="20"/>
    </row>
    <row r="33" ht="22.5" customHeight="1">
      <c r="A33" s="237">
        <f>B33*SIMPLvolumes!W46</f>
        <v>0</v>
      </c>
      <c r="B33" s="241">
        <f t="shared" si="3"/>
        <v>0</v>
      </c>
      <c r="C33" s="241" t="str">
        <f>SIMPLvolumes!D40</f>
        <v>3K</v>
      </c>
      <c r="D33" s="242" t="str">
        <f>IF(SIMPLvolumes!Z40=0,"",SIMPLvolumes!Z40)</f>
        <v/>
      </c>
      <c r="E33" s="242" t="str">
        <f>IF(SIMPLvolumes!AA40=0,"",SIMPLvolumes!AA40)</f>
        <v/>
      </c>
      <c r="F33" s="242" t="str">
        <f>IF(SIMPLvolumes!AB40=0,"",SIMPLvolumes!AB40)</f>
        <v/>
      </c>
      <c r="G33" s="242" t="str">
        <f>IF(SIMPLvolumes!AC40=0,"",SIMPLvolumes!AC40)</f>
        <v/>
      </c>
      <c r="H33" s="242" t="str">
        <f>IF(SIMPLvolumes!AD40=0,"",SIMPLvolumes!AD40)</f>
        <v/>
      </c>
      <c r="I33" s="242" t="str">
        <f>IF(SIMPLvolumes!AE40=0,"",SIMPLvolumes!AE40)</f>
        <v/>
      </c>
      <c r="J33" s="242" t="str">
        <f>IF(SIMPLvolumes!AF40=0,"",SIMPLvolumes!AF40)</f>
        <v/>
      </c>
      <c r="K33" s="242" t="str">
        <f>IF(SIMPLvolumes!AG40=0,"",SIMPLvolumes!AG40)</f>
        <v/>
      </c>
      <c r="L33" s="242" t="str">
        <f>IF(SIMPLvolumes!AH40=0,"",SIMPLvolumes!AH40)</f>
        <v/>
      </c>
      <c r="M33" s="242" t="str">
        <f>IF(SIMPLvolumes!AI40=0,"",SIMPLvolumes!AI40)</f>
        <v/>
      </c>
      <c r="N33" s="242" t="str">
        <f>IF(SIMPLvolumes!AJ40=0,"",SIMPLvolumes!AJ40)</f>
        <v/>
      </c>
      <c r="O33" s="242" t="str">
        <f>IF(SIMPLvolumes!AK40=0,"",SIMPLvolumes!AK40)</f>
        <v/>
      </c>
      <c r="P33" s="242" t="str">
        <f>IF(SIMPLvolumes!AL40=0,"",SIMPLvolumes!AL40)</f>
        <v/>
      </c>
      <c r="Q33" s="243">
        <f>'PRODUCTION LIST VOLUMES'!O36</f>
        <v>0</v>
      </c>
      <c r="R33" s="20"/>
      <c r="S33" s="20"/>
      <c r="T33" s="20"/>
      <c r="U33" s="20"/>
      <c r="V33" s="20"/>
      <c r="W33" s="20"/>
      <c r="X33" s="20"/>
      <c r="Y33" s="20"/>
      <c r="Z33" s="20"/>
    </row>
    <row r="34" ht="22.5" customHeight="1">
      <c r="A34" s="237">
        <f>B34*SIMPLvolumes!W48</f>
        <v>0</v>
      </c>
      <c r="B34" s="241">
        <f t="shared" si="3"/>
        <v>0</v>
      </c>
      <c r="C34" s="241" t="str">
        <f>SIMPLvolumes!D41</f>
        <v>3L</v>
      </c>
      <c r="D34" s="242" t="str">
        <f>IF(SIMPLvolumes!Z41=0,"",SIMPLvolumes!Z41)</f>
        <v/>
      </c>
      <c r="E34" s="242" t="str">
        <f>IF(SIMPLvolumes!AA41=0,"",SIMPLvolumes!AA41)</f>
        <v/>
      </c>
      <c r="F34" s="242" t="str">
        <f>IF(SIMPLvolumes!AB41=0,"",SIMPLvolumes!AB41)</f>
        <v/>
      </c>
      <c r="G34" s="242" t="str">
        <f>IF(SIMPLvolumes!AC41=0,"",SIMPLvolumes!AC41)</f>
        <v/>
      </c>
      <c r="H34" s="242" t="str">
        <f>IF(SIMPLvolumes!AD41=0,"",SIMPLvolumes!AD41)</f>
        <v/>
      </c>
      <c r="I34" s="242" t="str">
        <f>IF(SIMPLvolumes!AE41=0,"",SIMPLvolumes!AE41)</f>
        <v/>
      </c>
      <c r="J34" s="242" t="str">
        <f>IF(SIMPLvolumes!AF41=0,"",SIMPLvolumes!AF41)</f>
        <v/>
      </c>
      <c r="K34" s="242" t="str">
        <f>IF(SIMPLvolumes!AG41=0,"",SIMPLvolumes!AG41)</f>
        <v/>
      </c>
      <c r="L34" s="242" t="str">
        <f>IF(SIMPLvolumes!AH41=0,"",SIMPLvolumes!AH41)</f>
        <v/>
      </c>
      <c r="M34" s="242" t="str">
        <f>IF(SIMPLvolumes!AI41=0,"",SIMPLvolumes!AI41)</f>
        <v/>
      </c>
      <c r="N34" s="242" t="str">
        <f>IF(SIMPLvolumes!AJ41=0,"",SIMPLvolumes!AJ41)</f>
        <v/>
      </c>
      <c r="O34" s="242" t="str">
        <f>IF(SIMPLvolumes!AK41=0,"",SIMPLvolumes!AK41)</f>
        <v/>
      </c>
      <c r="P34" s="242" t="str">
        <f>IF(SIMPLvolumes!AL41=0,"",SIMPLvolumes!AL41)</f>
        <v/>
      </c>
      <c r="Q34" s="243">
        <f>'PRODUCTION LIST VOLUMES'!O37</f>
        <v>0</v>
      </c>
      <c r="R34" s="20"/>
      <c r="S34" s="20"/>
      <c r="T34" s="20"/>
      <c r="U34" s="20"/>
      <c r="V34" s="20"/>
      <c r="W34" s="20"/>
      <c r="X34" s="20"/>
      <c r="Y34" s="20"/>
      <c r="Z34" s="20"/>
    </row>
    <row r="35" ht="22.5" customHeight="1">
      <c r="A35" s="237">
        <f>B35*SIMPLvolumes!W49</f>
        <v>0</v>
      </c>
      <c r="B35" s="241">
        <f t="shared" si="3"/>
        <v>0</v>
      </c>
      <c r="C35" s="241" t="str">
        <f>SIMPLvolumes!D42</f>
        <v>3M</v>
      </c>
      <c r="D35" s="242" t="str">
        <f>IF(SIMPLvolumes!Z42=0,"",SIMPLvolumes!Z42)</f>
        <v/>
      </c>
      <c r="E35" s="242" t="str">
        <f>IF(SIMPLvolumes!AA42=0,"",SIMPLvolumes!AA42)</f>
        <v/>
      </c>
      <c r="F35" s="242" t="str">
        <f>IF(SIMPLvolumes!AB42=0,"",SIMPLvolumes!AB42)</f>
        <v/>
      </c>
      <c r="G35" s="242" t="str">
        <f>IF(SIMPLvolumes!AC42=0,"",SIMPLvolumes!AC42)</f>
        <v/>
      </c>
      <c r="H35" s="242" t="str">
        <f>IF(SIMPLvolumes!AD42=0,"",SIMPLvolumes!AD42)</f>
        <v/>
      </c>
      <c r="I35" s="242" t="str">
        <f>IF(SIMPLvolumes!AE42=0,"",SIMPLvolumes!AE42)</f>
        <v/>
      </c>
      <c r="J35" s="242" t="str">
        <f>IF(SIMPLvolumes!AF42=0,"",SIMPLvolumes!AF42)</f>
        <v/>
      </c>
      <c r="K35" s="242" t="str">
        <f>IF(SIMPLvolumes!AG42=0,"",SIMPLvolumes!AG42)</f>
        <v/>
      </c>
      <c r="L35" s="242" t="str">
        <f>IF(SIMPLvolumes!AH42=0,"",SIMPLvolumes!AH42)</f>
        <v/>
      </c>
      <c r="M35" s="242" t="str">
        <f>IF(SIMPLvolumes!AI42=0,"",SIMPLvolumes!AI42)</f>
        <v/>
      </c>
      <c r="N35" s="242" t="str">
        <f>IF(SIMPLvolumes!AJ42=0,"",SIMPLvolumes!AJ42)</f>
        <v/>
      </c>
      <c r="O35" s="242" t="str">
        <f>IF(SIMPLvolumes!AK42=0,"",SIMPLvolumes!AK42)</f>
        <v/>
      </c>
      <c r="P35" s="242" t="str">
        <f>IF(SIMPLvolumes!AL42=0,"",SIMPLvolumes!AL42)</f>
        <v/>
      </c>
      <c r="Q35" s="243">
        <f>'PRODUCTION LIST VOLUMES'!O38</f>
        <v>0</v>
      </c>
      <c r="R35" s="20"/>
      <c r="S35" s="20"/>
      <c r="T35" s="20"/>
      <c r="U35" s="20"/>
      <c r="V35" s="20"/>
      <c r="W35" s="20"/>
      <c r="X35" s="20"/>
      <c r="Y35" s="20"/>
      <c r="Z35" s="20"/>
    </row>
    <row r="36" ht="22.5" customHeight="1">
      <c r="A36" s="237">
        <f>B36*SIMPLvolumes!W50</f>
        <v>0</v>
      </c>
      <c r="B36" s="241">
        <f t="shared" si="3"/>
        <v>0</v>
      </c>
      <c r="C36" s="241" t="str">
        <f>SIMPLvolumes!D43</f>
        <v>3N</v>
      </c>
      <c r="D36" s="242" t="str">
        <f>IF(SIMPLvolumes!Z43=0,"",SIMPLvolumes!Z43)</f>
        <v/>
      </c>
      <c r="E36" s="242" t="str">
        <f>IF(SIMPLvolumes!AA43=0,"",SIMPLvolumes!AA43)</f>
        <v/>
      </c>
      <c r="F36" s="242" t="str">
        <f>IF(SIMPLvolumes!AB43=0,"",SIMPLvolumes!AB43)</f>
        <v/>
      </c>
      <c r="G36" s="242" t="str">
        <f>IF(SIMPLvolumes!AC43=0,"",SIMPLvolumes!AC43)</f>
        <v/>
      </c>
      <c r="H36" s="242" t="str">
        <f>IF(SIMPLvolumes!AD43=0,"",SIMPLvolumes!AD43)</f>
        <v/>
      </c>
      <c r="I36" s="242" t="str">
        <f>IF(SIMPLvolumes!AE43=0,"",SIMPLvolumes!AE43)</f>
        <v/>
      </c>
      <c r="J36" s="242" t="str">
        <f>IF(SIMPLvolumes!AF43=0,"",SIMPLvolumes!AF43)</f>
        <v/>
      </c>
      <c r="K36" s="242" t="str">
        <f>IF(SIMPLvolumes!AG43=0,"",SIMPLvolumes!AG43)</f>
        <v/>
      </c>
      <c r="L36" s="242" t="str">
        <f>IF(SIMPLvolumes!AH43=0,"",SIMPLvolumes!AH43)</f>
        <v/>
      </c>
      <c r="M36" s="242" t="str">
        <f>IF(SIMPLvolumes!AI43=0,"",SIMPLvolumes!AI43)</f>
        <v/>
      </c>
      <c r="N36" s="242" t="str">
        <f>IF(SIMPLvolumes!AJ43=0,"",SIMPLvolumes!AJ43)</f>
        <v/>
      </c>
      <c r="O36" s="242" t="str">
        <f>IF(SIMPLvolumes!AK43=0,"",SIMPLvolumes!AK43)</f>
        <v/>
      </c>
      <c r="P36" s="242" t="str">
        <f>IF(SIMPLvolumes!AL43=0,"",SIMPLvolumes!AL43)</f>
        <v/>
      </c>
      <c r="Q36" s="243">
        <f>'PRODUCTION LIST VOLUMES'!O39</f>
        <v>0</v>
      </c>
      <c r="R36" s="20"/>
      <c r="S36" s="20"/>
      <c r="T36" s="20"/>
      <c r="U36" s="20"/>
      <c r="V36" s="20"/>
      <c r="W36" s="20"/>
      <c r="X36" s="20"/>
      <c r="Y36" s="20"/>
      <c r="Z36" s="20"/>
    </row>
    <row r="37" ht="22.5" customHeight="1">
      <c r="A37" s="237">
        <f>B37*SIMPLvolumes!W51</f>
        <v>0</v>
      </c>
      <c r="B37" s="241">
        <f t="shared" si="3"/>
        <v>0</v>
      </c>
      <c r="C37" s="241" t="str">
        <f>SIMPLvolumes!D44</f>
        <v>3O</v>
      </c>
      <c r="D37" s="242" t="str">
        <f>IF(SIMPLvolumes!Z44=0,"",SIMPLvolumes!Z44)</f>
        <v/>
      </c>
      <c r="E37" s="242" t="str">
        <f>IF(SIMPLvolumes!AA44=0,"",SIMPLvolumes!AA44)</f>
        <v/>
      </c>
      <c r="F37" s="242" t="str">
        <f>IF(SIMPLvolumes!AB44=0,"",SIMPLvolumes!AB44)</f>
        <v/>
      </c>
      <c r="G37" s="242" t="str">
        <f>IF(SIMPLvolumes!AC44=0,"",SIMPLvolumes!AC44)</f>
        <v/>
      </c>
      <c r="H37" s="242" t="str">
        <f>IF(SIMPLvolumes!AD44=0,"",SIMPLvolumes!AD44)</f>
        <v/>
      </c>
      <c r="I37" s="242" t="str">
        <f>IF(SIMPLvolumes!AE44=0,"",SIMPLvolumes!AE44)</f>
        <v/>
      </c>
      <c r="J37" s="242" t="str">
        <f>IF(SIMPLvolumes!AF44=0,"",SIMPLvolumes!AF44)</f>
        <v/>
      </c>
      <c r="K37" s="242" t="str">
        <f>IF(SIMPLvolumes!AG44=0,"",SIMPLvolumes!AG44)</f>
        <v/>
      </c>
      <c r="L37" s="242" t="str">
        <f>IF(SIMPLvolumes!AH44=0,"",SIMPLvolumes!AH44)</f>
        <v/>
      </c>
      <c r="M37" s="242" t="str">
        <f>IF(SIMPLvolumes!AI44=0,"",SIMPLvolumes!AI44)</f>
        <v/>
      </c>
      <c r="N37" s="242" t="str">
        <f>IF(SIMPLvolumes!AJ44=0,"",SIMPLvolumes!AJ44)</f>
        <v/>
      </c>
      <c r="O37" s="242" t="str">
        <f>IF(SIMPLvolumes!AK44=0,"",SIMPLvolumes!AK44)</f>
        <v/>
      </c>
      <c r="P37" s="242" t="str">
        <f>IF(SIMPLvolumes!AL44=0,"",SIMPLvolumes!AL44)</f>
        <v/>
      </c>
      <c r="Q37" s="243">
        <f>'PRODUCTION LIST VOLUMES'!O40</f>
        <v>0</v>
      </c>
      <c r="R37" s="20"/>
      <c r="S37" s="20"/>
      <c r="T37" s="20"/>
      <c r="U37" s="20"/>
      <c r="V37" s="20"/>
      <c r="W37" s="20"/>
      <c r="X37" s="20"/>
      <c r="Y37" s="20"/>
      <c r="Z37" s="20"/>
    </row>
    <row r="38" ht="22.5" customHeight="1">
      <c r="A38" s="237">
        <f>B38*SIMPLvolumes!W52</f>
        <v>0</v>
      </c>
      <c r="B38" s="241">
        <f t="shared" si="3"/>
        <v>0</v>
      </c>
      <c r="C38" s="241" t="str">
        <f>SIMPLvolumes!D45</f>
        <v>3P</v>
      </c>
      <c r="D38" s="242" t="str">
        <f>IF(SIMPLvolumes!Z45=0,"",SIMPLvolumes!Z45)</f>
        <v/>
      </c>
      <c r="E38" s="242" t="str">
        <f>IF(SIMPLvolumes!AA45=0,"",SIMPLvolumes!AA45)</f>
        <v/>
      </c>
      <c r="F38" s="242" t="str">
        <f>IF(SIMPLvolumes!AB45=0,"",SIMPLvolumes!AB45)</f>
        <v/>
      </c>
      <c r="G38" s="242" t="str">
        <f>IF(SIMPLvolumes!AC45=0,"",SIMPLvolumes!AC45)</f>
        <v/>
      </c>
      <c r="H38" s="242" t="str">
        <f>IF(SIMPLvolumes!AD45=0,"",SIMPLvolumes!AD45)</f>
        <v/>
      </c>
      <c r="I38" s="242" t="str">
        <f>IF(SIMPLvolumes!AE45=0,"",SIMPLvolumes!AE45)</f>
        <v/>
      </c>
      <c r="J38" s="242" t="str">
        <f>IF(SIMPLvolumes!AF45=0,"",SIMPLvolumes!AF45)</f>
        <v/>
      </c>
      <c r="K38" s="242" t="str">
        <f>IF(SIMPLvolumes!AG45=0,"",SIMPLvolumes!AG45)</f>
        <v/>
      </c>
      <c r="L38" s="242" t="str">
        <f>IF(SIMPLvolumes!AH45=0,"",SIMPLvolumes!AH45)</f>
        <v/>
      </c>
      <c r="M38" s="242" t="str">
        <f>IF(SIMPLvolumes!AI45=0,"",SIMPLvolumes!AI45)</f>
        <v/>
      </c>
      <c r="N38" s="242" t="str">
        <f>IF(SIMPLvolumes!AJ45=0,"",SIMPLvolumes!AJ45)</f>
        <v/>
      </c>
      <c r="O38" s="242" t="str">
        <f>IF(SIMPLvolumes!AK45=0,"",SIMPLvolumes!AK45)</f>
        <v/>
      </c>
      <c r="P38" s="242" t="str">
        <f>IF(SIMPLvolumes!AL45=0,"",SIMPLvolumes!AL45)</f>
        <v/>
      </c>
      <c r="Q38" s="243">
        <f>'PRODUCTION LIST VOLUMES'!O41</f>
        <v>0</v>
      </c>
      <c r="R38" s="20"/>
      <c r="S38" s="20"/>
      <c r="T38" s="20"/>
      <c r="U38" s="20"/>
      <c r="V38" s="20"/>
      <c r="W38" s="20"/>
      <c r="X38" s="20"/>
      <c r="Y38" s="20"/>
      <c r="Z38" s="20"/>
    </row>
    <row r="39" ht="22.5" customHeight="1">
      <c r="A39" s="237"/>
      <c r="B39" s="241"/>
      <c r="C39" s="241" t="str">
        <f>SIMPLvolumes!D29</f>
        <v>3R</v>
      </c>
      <c r="D39" s="242" t="str">
        <f>IF(SIMPLvolumes!Z29=0,"",SIMPLvolumes!Z29)</f>
        <v/>
      </c>
      <c r="E39" s="242" t="str">
        <f>IF(SIMPLvolumes!AA29=0,"",SIMPLvolumes!AA29)</f>
        <v/>
      </c>
      <c r="F39" s="242" t="str">
        <f>IF(SIMPLvolumes!AB29=0,"",SIMPLvolumes!AB29)</f>
        <v/>
      </c>
      <c r="G39" s="242" t="str">
        <f>IF(SIMPLvolumes!AC29=0,"",SIMPLvolumes!AC29)</f>
        <v/>
      </c>
      <c r="H39" s="242" t="str">
        <f>IF(SIMPLvolumes!AD29=0,"",SIMPLvolumes!AD29)</f>
        <v/>
      </c>
      <c r="I39" s="242" t="str">
        <f>IF(SIMPLvolumes!AE29=0,"",SIMPLvolumes!AE29)</f>
        <v/>
      </c>
      <c r="J39" s="242" t="str">
        <f>IF(SIMPLvolumes!AF29=0,"",SIMPLvolumes!AF29)</f>
        <v/>
      </c>
      <c r="K39" s="242" t="str">
        <f>IF(SIMPLvolumes!AG29=0,"",SIMPLvolumes!AG29)</f>
        <v/>
      </c>
      <c r="L39" s="242" t="str">
        <f>IF(SIMPLvolumes!AH29=0,"",SIMPLvolumes!AH29)</f>
        <v/>
      </c>
      <c r="M39" s="242" t="str">
        <f>IF(SIMPLvolumes!AI29=0,"",SIMPLvolumes!AI29)</f>
        <v/>
      </c>
      <c r="N39" s="242" t="str">
        <f>IF(SIMPLvolumes!AJ29=0,"",SIMPLvolumes!AJ29)</f>
        <v/>
      </c>
      <c r="O39" s="242" t="str">
        <f>IF(SIMPLvolumes!AK29=0,"",SIMPLvolumes!AK29)</f>
        <v/>
      </c>
      <c r="P39" s="242" t="str">
        <f>IF(SIMPLvolumes!AL29=0,"",SIMPLvolumes!AL29)</f>
        <v/>
      </c>
      <c r="Q39" s="243">
        <f>'PRODUCTION LIST VOLUMES'!O42</f>
        <v>0</v>
      </c>
      <c r="R39" s="20"/>
      <c r="S39" s="20"/>
      <c r="T39" s="20"/>
      <c r="U39" s="20"/>
      <c r="V39" s="20"/>
      <c r="W39" s="20"/>
      <c r="X39" s="20"/>
      <c r="Y39" s="20"/>
      <c r="Z39" s="20"/>
    </row>
    <row r="40" ht="22.5" customHeight="1">
      <c r="A40" s="237">
        <f>B40*SIMPLvolumes!W53</f>
        <v>0</v>
      </c>
      <c r="B40" s="241">
        <f t="shared" ref="B40:B51" si="4">SUM(C40:N40)</f>
        <v>0</v>
      </c>
      <c r="C40" s="241"/>
      <c r="D40" s="242" t="str">
        <f>IF(SIMPLvolumes!Z46=0,"",SIMPLvolumes!Z46)</f>
        <v/>
      </c>
      <c r="E40" s="242" t="str">
        <f>IF(SIMPLvolumes!AA46=0,"",SIMPLvolumes!AA46)</f>
        <v/>
      </c>
      <c r="F40" s="242" t="str">
        <f>IF(SIMPLvolumes!AB46=0,"",SIMPLvolumes!AB46)</f>
        <v/>
      </c>
      <c r="G40" s="242" t="str">
        <f>IF(SIMPLvolumes!AC46=0,"",SIMPLvolumes!AC46)</f>
        <v/>
      </c>
      <c r="H40" s="242" t="str">
        <f>IF(SIMPLvolumes!AD46=0,"",SIMPLvolumes!AD46)</f>
        <v/>
      </c>
      <c r="I40" s="242" t="str">
        <f>IF(SIMPLvolumes!AE46=0,"",SIMPLvolumes!AE46)</f>
        <v/>
      </c>
      <c r="J40" s="242" t="str">
        <f>IF(SIMPLvolumes!AF46=0,"",SIMPLvolumes!AF46)</f>
        <v/>
      </c>
      <c r="K40" s="242" t="str">
        <f>IF(SIMPLvolumes!AG46=0,"",SIMPLvolumes!AG46)</f>
        <v/>
      </c>
      <c r="L40" s="242" t="str">
        <f>IF(SIMPLvolumes!AH46=0,"",SIMPLvolumes!AH46)</f>
        <v/>
      </c>
      <c r="M40" s="242" t="str">
        <f>IF(SIMPLvolumes!AI46=0,"",SIMPLvolumes!AI46)</f>
        <v/>
      </c>
      <c r="N40" s="242" t="str">
        <f>IF(SIMPLvolumes!AJ46=0,"",SIMPLvolumes!AJ46)</f>
        <v/>
      </c>
      <c r="O40" s="242" t="str">
        <f>IF(SIMPLvolumes!AK46=0,"",SIMPLvolumes!AK46)</f>
        <v/>
      </c>
      <c r="P40" s="242" t="str">
        <f>IF(SIMPLvolumes!AL46=0,"",SIMPLvolumes!AL46)</f>
        <v/>
      </c>
      <c r="Q40" s="243"/>
      <c r="R40" s="20"/>
      <c r="S40" s="20"/>
      <c r="T40" s="20"/>
      <c r="U40" s="20"/>
      <c r="V40" s="20"/>
      <c r="W40" s="20"/>
      <c r="X40" s="20"/>
      <c r="Y40" s="20"/>
      <c r="Z40" s="20"/>
    </row>
    <row r="41" ht="22.5" customHeight="1">
      <c r="A41" s="237">
        <f>B41*SIMPLvolumes!W56</f>
        <v>0</v>
      </c>
      <c r="B41" s="241">
        <f t="shared" si="4"/>
        <v>0</v>
      </c>
      <c r="C41" s="241" t="str">
        <f>SIMPLvolumes!D48</f>
        <v>4A</v>
      </c>
      <c r="D41" s="242" t="str">
        <f>IF(SIMPLvolumes!Z48=0,"",SIMPLvolumes!Z48)</f>
        <v/>
      </c>
      <c r="E41" s="242" t="str">
        <f>IF(SIMPLvolumes!AA48=0,"",SIMPLvolumes!AA48)</f>
        <v/>
      </c>
      <c r="F41" s="242" t="str">
        <f>IF(SIMPLvolumes!AB48=0,"",SIMPLvolumes!AB48)</f>
        <v/>
      </c>
      <c r="G41" s="242" t="str">
        <f>IF(SIMPLvolumes!AC48=0,"",SIMPLvolumes!AC48)</f>
        <v/>
      </c>
      <c r="H41" s="242" t="str">
        <f>IF(SIMPLvolumes!AD48=0,"",SIMPLvolumes!AD48)</f>
        <v/>
      </c>
      <c r="I41" s="242" t="str">
        <f>IF(SIMPLvolumes!AE48=0,"",SIMPLvolumes!AE48)</f>
        <v/>
      </c>
      <c r="J41" s="242" t="str">
        <f>IF(SIMPLvolumes!AF48=0,"",SIMPLvolumes!AF48)</f>
        <v/>
      </c>
      <c r="K41" s="242" t="str">
        <f>IF(SIMPLvolumes!AG48=0,"",SIMPLvolumes!AG48)</f>
        <v/>
      </c>
      <c r="L41" s="242" t="str">
        <f>IF(SIMPLvolumes!AH48=0,"",SIMPLvolumes!AH48)</f>
        <v/>
      </c>
      <c r="M41" s="242" t="str">
        <f>IF(SIMPLvolumes!AI48=0,"",SIMPLvolumes!AI48)</f>
        <v/>
      </c>
      <c r="N41" s="242" t="str">
        <f>IF(SIMPLvolumes!AJ48=0,"",SIMPLvolumes!AJ48)</f>
        <v/>
      </c>
      <c r="O41" s="242" t="str">
        <f>IF(SIMPLvolumes!AK48=0,"",SIMPLvolumes!AK48)</f>
        <v/>
      </c>
      <c r="P41" s="242" t="str">
        <f>IF(SIMPLvolumes!AL48=0,"",SIMPLvolumes!AL48)</f>
        <v/>
      </c>
      <c r="Q41" s="243">
        <f>'PRODUCTION LIST VOLUMES'!O44</f>
        <v>0</v>
      </c>
      <c r="R41" s="20"/>
      <c r="S41" s="20"/>
      <c r="T41" s="20"/>
      <c r="U41" s="20"/>
      <c r="V41" s="20"/>
      <c r="W41" s="20"/>
      <c r="X41" s="20"/>
      <c r="Y41" s="20"/>
      <c r="Z41" s="20"/>
    </row>
    <row r="42" ht="22.5" customHeight="1">
      <c r="A42" s="237">
        <f>B42*SIMPLvolumes!W149</f>
        <v>0</v>
      </c>
      <c r="B42" s="241">
        <f t="shared" si="4"/>
        <v>0</v>
      </c>
      <c r="C42" s="241" t="str">
        <f>SIMPLvolumes!D49</f>
        <v>4B</v>
      </c>
      <c r="D42" s="242" t="str">
        <f>IF(SIMPLvolumes!Z49=0,"",SIMPLvolumes!Z49)</f>
        <v/>
      </c>
      <c r="E42" s="242" t="str">
        <f>IF(SIMPLvolumes!AA49=0,"",SIMPLvolumes!AA49)</f>
        <v/>
      </c>
      <c r="F42" s="242" t="str">
        <f>IF(SIMPLvolumes!AB49=0,"",SIMPLvolumes!AB49)</f>
        <v/>
      </c>
      <c r="G42" s="242" t="str">
        <f>IF(SIMPLvolumes!AC49=0,"",SIMPLvolumes!AC49)</f>
        <v/>
      </c>
      <c r="H42" s="242" t="str">
        <f>IF(SIMPLvolumes!AD49=0,"",SIMPLvolumes!AD49)</f>
        <v/>
      </c>
      <c r="I42" s="242" t="str">
        <f>IF(SIMPLvolumes!AE49=0,"",SIMPLvolumes!AE49)</f>
        <v/>
      </c>
      <c r="J42" s="242" t="str">
        <f>IF(SIMPLvolumes!AF49=0,"",SIMPLvolumes!AF49)</f>
        <v/>
      </c>
      <c r="K42" s="242" t="str">
        <f>IF(SIMPLvolumes!AG49=0,"",SIMPLvolumes!AG49)</f>
        <v/>
      </c>
      <c r="L42" s="242" t="str">
        <f>IF(SIMPLvolumes!AH49=0,"",SIMPLvolumes!AH49)</f>
        <v/>
      </c>
      <c r="M42" s="242" t="str">
        <f>IF(SIMPLvolumes!AI49=0,"",SIMPLvolumes!AI49)</f>
        <v/>
      </c>
      <c r="N42" s="242" t="str">
        <f>IF(SIMPLvolumes!AJ49=0,"",SIMPLvolumes!AJ49)</f>
        <v/>
      </c>
      <c r="O42" s="242" t="str">
        <f>IF(SIMPLvolumes!AK49=0,"",SIMPLvolumes!AK49)</f>
        <v/>
      </c>
      <c r="P42" s="242" t="str">
        <f>IF(SIMPLvolumes!AL49=0,"",SIMPLvolumes!AL49)</f>
        <v/>
      </c>
      <c r="Q42" s="243">
        <f>'PRODUCTION LIST VOLUMES'!O45</f>
        <v>0</v>
      </c>
      <c r="R42" s="20"/>
      <c r="S42" s="20"/>
      <c r="T42" s="20"/>
      <c r="U42" s="20"/>
      <c r="V42" s="20"/>
      <c r="W42" s="20"/>
      <c r="X42" s="20"/>
      <c r="Y42" s="20"/>
      <c r="Z42" s="20"/>
    </row>
    <row r="43" ht="22.5" customHeight="1">
      <c r="A43" s="237">
        <f>B43*SIMPLvolumes!W147</f>
        <v>0</v>
      </c>
      <c r="B43" s="241">
        <f t="shared" si="4"/>
        <v>0</v>
      </c>
      <c r="C43" s="241" t="str">
        <f>SIMPLvolumes!D50</f>
        <v>4C</v>
      </c>
      <c r="D43" s="242" t="str">
        <f>IF(SIMPLvolumes!Z50=0,"",SIMPLvolumes!Z50)</f>
        <v/>
      </c>
      <c r="E43" s="242" t="str">
        <f>IF(SIMPLvolumes!AA50=0,"",SIMPLvolumes!AA50)</f>
        <v/>
      </c>
      <c r="F43" s="242" t="str">
        <f>IF(SIMPLvolumes!AB50=0,"",SIMPLvolumes!AB50)</f>
        <v/>
      </c>
      <c r="G43" s="242" t="str">
        <f>IF(SIMPLvolumes!AC50=0,"",SIMPLvolumes!AC50)</f>
        <v/>
      </c>
      <c r="H43" s="242" t="str">
        <f>IF(SIMPLvolumes!AD50=0,"",SIMPLvolumes!AD50)</f>
        <v/>
      </c>
      <c r="I43" s="242" t="str">
        <f>IF(SIMPLvolumes!AE50=0,"",SIMPLvolumes!AE50)</f>
        <v/>
      </c>
      <c r="J43" s="242" t="str">
        <f>IF(SIMPLvolumes!AF50=0,"",SIMPLvolumes!AF50)</f>
        <v/>
      </c>
      <c r="K43" s="242" t="str">
        <f>IF(SIMPLvolumes!AG50=0,"",SIMPLvolumes!AG50)</f>
        <v/>
      </c>
      <c r="L43" s="242" t="str">
        <f>IF(SIMPLvolumes!AH50=0,"",SIMPLvolumes!AH50)</f>
        <v/>
      </c>
      <c r="M43" s="242" t="str">
        <f>IF(SIMPLvolumes!AI50=0,"",SIMPLvolumes!AI50)</f>
        <v/>
      </c>
      <c r="N43" s="242" t="str">
        <f>IF(SIMPLvolumes!AJ50=0,"",SIMPLvolumes!AJ50)</f>
        <v/>
      </c>
      <c r="O43" s="242" t="str">
        <f>IF(SIMPLvolumes!AK50=0,"",SIMPLvolumes!AK50)</f>
        <v/>
      </c>
      <c r="P43" s="242" t="str">
        <f>IF(SIMPLvolumes!AL50=0,"",SIMPLvolumes!AL50)</f>
        <v/>
      </c>
      <c r="Q43" s="243">
        <f>'PRODUCTION LIST VOLUMES'!O46</f>
        <v>0</v>
      </c>
      <c r="R43" s="20"/>
      <c r="S43" s="20"/>
      <c r="T43" s="20"/>
      <c r="U43" s="20"/>
      <c r="V43" s="20"/>
      <c r="W43" s="20"/>
      <c r="X43" s="20"/>
      <c r="Y43" s="20"/>
      <c r="Z43" s="20"/>
    </row>
    <row r="44" ht="22.5" customHeight="1">
      <c r="A44" s="237">
        <f>B44*SIMPLvolumes!W47</f>
        <v>0</v>
      </c>
      <c r="B44" s="241">
        <f t="shared" si="4"/>
        <v>0</v>
      </c>
      <c r="C44" s="241" t="str">
        <f>SIMPLvolumes!D51</f>
        <v>4D</v>
      </c>
      <c r="D44" s="242" t="str">
        <f>IF(SIMPLvolumes!Z51=0,"",SIMPLvolumes!Z51)</f>
        <v/>
      </c>
      <c r="E44" s="242" t="str">
        <f>IF(SIMPLvolumes!AA51=0,"",SIMPLvolumes!AA51)</f>
        <v/>
      </c>
      <c r="F44" s="242" t="str">
        <f>IF(SIMPLvolumes!AB51=0,"",SIMPLvolumes!AB51)</f>
        <v/>
      </c>
      <c r="G44" s="242" t="str">
        <f>IF(SIMPLvolumes!AC51=0,"",SIMPLvolumes!AC51)</f>
        <v/>
      </c>
      <c r="H44" s="242" t="str">
        <f>IF(SIMPLvolumes!AD51=0,"",SIMPLvolumes!AD51)</f>
        <v/>
      </c>
      <c r="I44" s="242" t="str">
        <f>IF(SIMPLvolumes!AE51=0,"",SIMPLvolumes!AE51)</f>
        <v/>
      </c>
      <c r="J44" s="242" t="str">
        <f>IF(SIMPLvolumes!AF51=0,"",SIMPLvolumes!AF51)</f>
        <v/>
      </c>
      <c r="K44" s="242" t="str">
        <f>IF(SIMPLvolumes!AG51=0,"",SIMPLvolumes!AG51)</f>
        <v/>
      </c>
      <c r="L44" s="242" t="str">
        <f>IF(SIMPLvolumes!AH51=0,"",SIMPLvolumes!AH51)</f>
        <v/>
      </c>
      <c r="M44" s="242" t="str">
        <f>IF(SIMPLvolumes!AI51=0,"",SIMPLvolumes!AI51)</f>
        <v/>
      </c>
      <c r="N44" s="242" t="str">
        <f>IF(SIMPLvolumes!AJ51=0,"",SIMPLvolumes!AJ51)</f>
        <v/>
      </c>
      <c r="O44" s="242" t="str">
        <f>IF(SIMPLvolumes!AK51=0,"",SIMPLvolumes!AK51)</f>
        <v/>
      </c>
      <c r="P44" s="242" t="str">
        <f>IF(SIMPLvolumes!AL51=0,"",SIMPLvolumes!AL51)</f>
        <v/>
      </c>
      <c r="Q44" s="243">
        <f>'PRODUCTION LIST VOLUMES'!O47</f>
        <v>0</v>
      </c>
      <c r="R44" s="20"/>
      <c r="S44" s="20"/>
      <c r="T44" s="20"/>
      <c r="U44" s="20"/>
      <c r="V44" s="20"/>
      <c r="W44" s="20"/>
      <c r="X44" s="20"/>
      <c r="Y44" s="20"/>
      <c r="Z44" s="20"/>
    </row>
    <row r="45" ht="22.5" customHeight="1">
      <c r="A45" s="237">
        <f>B45*SIMPLvolumes!W57</f>
        <v>0</v>
      </c>
      <c r="B45" s="241">
        <f t="shared" si="4"/>
        <v>0</v>
      </c>
      <c r="C45" s="241" t="str">
        <f>SIMPLvolumes!D52</f>
        <v>4E</v>
      </c>
      <c r="D45" s="242" t="str">
        <f>IF(SIMPLvolumes!Z52=0,"",SIMPLvolumes!Z52)</f>
        <v/>
      </c>
      <c r="E45" s="242" t="str">
        <f>IF(SIMPLvolumes!AA52=0,"",SIMPLvolumes!AA52)</f>
        <v/>
      </c>
      <c r="F45" s="242" t="str">
        <f>IF(SIMPLvolumes!AB52=0,"",SIMPLvolumes!AB52)</f>
        <v/>
      </c>
      <c r="G45" s="242" t="str">
        <f>IF(SIMPLvolumes!AC52=0,"",SIMPLvolumes!AC52)</f>
        <v/>
      </c>
      <c r="H45" s="242" t="str">
        <f>IF(SIMPLvolumes!AD52=0,"",SIMPLvolumes!AD52)</f>
        <v/>
      </c>
      <c r="I45" s="242" t="str">
        <f>IF(SIMPLvolumes!AE52=0,"",SIMPLvolumes!AE52)</f>
        <v/>
      </c>
      <c r="J45" s="242" t="str">
        <f>IF(SIMPLvolumes!AF52=0,"",SIMPLvolumes!AF52)</f>
        <v/>
      </c>
      <c r="K45" s="242" t="str">
        <f>IF(SIMPLvolumes!AG52=0,"",SIMPLvolumes!AG52)</f>
        <v/>
      </c>
      <c r="L45" s="242" t="str">
        <f>IF(SIMPLvolumes!AH52=0,"",SIMPLvolumes!AH52)</f>
        <v/>
      </c>
      <c r="M45" s="242" t="str">
        <f>IF(SIMPLvolumes!AI52=0,"",SIMPLvolumes!AI52)</f>
        <v/>
      </c>
      <c r="N45" s="242" t="str">
        <f>IF(SIMPLvolumes!AJ52=0,"",SIMPLvolumes!AJ52)</f>
        <v/>
      </c>
      <c r="O45" s="242" t="str">
        <f>IF(SIMPLvolumes!AK52=0,"",SIMPLvolumes!AK52)</f>
        <v/>
      </c>
      <c r="P45" s="242" t="str">
        <f>IF(SIMPLvolumes!AL52=0,"",SIMPLvolumes!AL52)</f>
        <v/>
      </c>
      <c r="Q45" s="243">
        <f>'PRODUCTION LIST VOLUMES'!O48</f>
        <v>0</v>
      </c>
      <c r="R45" s="20"/>
      <c r="S45" s="20"/>
      <c r="T45" s="20"/>
      <c r="U45" s="20"/>
      <c r="V45" s="20"/>
      <c r="W45" s="20"/>
      <c r="X45" s="20"/>
      <c r="Y45" s="20"/>
      <c r="Z45" s="20"/>
    </row>
    <row r="46" ht="22.5" customHeight="1">
      <c r="A46" s="237">
        <f>B46*SIMPLvolumes!W54</f>
        <v>0</v>
      </c>
      <c r="B46" s="241">
        <f t="shared" si="4"/>
        <v>0</v>
      </c>
      <c r="C46" s="241" t="str">
        <f>SIMPLvolumes!D53</f>
        <v>4F</v>
      </c>
      <c r="D46" s="242" t="str">
        <f>IF(SIMPLvolumes!Z53=0,"",SIMPLvolumes!Z53)</f>
        <v/>
      </c>
      <c r="E46" s="242" t="str">
        <f>IF(SIMPLvolumes!AA53=0,"",SIMPLvolumes!AA53)</f>
        <v/>
      </c>
      <c r="F46" s="242" t="str">
        <f>IF(SIMPLvolumes!AB53=0,"",SIMPLvolumes!AB53)</f>
        <v/>
      </c>
      <c r="G46" s="242" t="str">
        <f>IF(SIMPLvolumes!AC53=0,"",SIMPLvolumes!AC53)</f>
        <v/>
      </c>
      <c r="H46" s="242" t="str">
        <f>IF(SIMPLvolumes!AD53=0,"",SIMPLvolumes!AD53)</f>
        <v/>
      </c>
      <c r="I46" s="242" t="str">
        <f>IF(SIMPLvolumes!AE53=0,"",SIMPLvolumes!AE53)</f>
        <v/>
      </c>
      <c r="J46" s="242" t="str">
        <f>IF(SIMPLvolumes!AF53=0,"",SIMPLvolumes!AF53)</f>
        <v/>
      </c>
      <c r="K46" s="242" t="str">
        <f>IF(SIMPLvolumes!AG53=0,"",SIMPLvolumes!AG53)</f>
        <v/>
      </c>
      <c r="L46" s="242" t="str">
        <f>IF(SIMPLvolumes!AH53=0,"",SIMPLvolumes!AH53)</f>
        <v/>
      </c>
      <c r="M46" s="242" t="str">
        <f>IF(SIMPLvolumes!AI53=0,"",SIMPLvolumes!AI53)</f>
        <v/>
      </c>
      <c r="N46" s="242" t="str">
        <f>IF(SIMPLvolumes!AJ53=0,"",SIMPLvolumes!AJ53)</f>
        <v/>
      </c>
      <c r="O46" s="242" t="str">
        <f>IF(SIMPLvolumes!AK53=0,"",SIMPLvolumes!AK53)</f>
        <v/>
      </c>
      <c r="P46" s="242" t="str">
        <f>IF(SIMPLvolumes!AL53=0,"",SIMPLvolumes!AL53)</f>
        <v/>
      </c>
      <c r="Q46" s="243">
        <f>'PRODUCTION LIST VOLUMES'!O49</f>
        <v>0</v>
      </c>
      <c r="R46" s="20"/>
      <c r="S46" s="20"/>
      <c r="T46" s="20"/>
      <c r="U46" s="20"/>
      <c r="V46" s="20"/>
      <c r="W46" s="20"/>
      <c r="X46" s="20"/>
      <c r="Y46" s="20"/>
      <c r="Z46" s="20"/>
    </row>
    <row r="47" ht="22.5" customHeight="1">
      <c r="A47" s="237">
        <f>B47*SIMPLvolumes!W68</f>
        <v>0</v>
      </c>
      <c r="B47" s="241">
        <f t="shared" si="4"/>
        <v>0</v>
      </c>
      <c r="C47" s="241" t="str">
        <f>SIMPLvolumes!D54</f>
        <v>4G</v>
      </c>
      <c r="D47" s="242" t="str">
        <f>IF(SIMPLvolumes!Z54=0,"",SIMPLvolumes!Z54)</f>
        <v/>
      </c>
      <c r="E47" s="242" t="str">
        <f>IF(SIMPLvolumes!AA54=0,"",SIMPLvolumes!AA54)</f>
        <v/>
      </c>
      <c r="F47" s="242" t="str">
        <f>IF(SIMPLvolumes!AB54=0,"",SIMPLvolumes!AB54)</f>
        <v/>
      </c>
      <c r="G47" s="242" t="str">
        <f>IF(SIMPLvolumes!AC54=0,"",SIMPLvolumes!AC54)</f>
        <v/>
      </c>
      <c r="H47" s="242" t="str">
        <f>IF(SIMPLvolumes!AD54=0,"",SIMPLvolumes!AD54)</f>
        <v/>
      </c>
      <c r="I47" s="242" t="str">
        <f>IF(SIMPLvolumes!AE54=0,"",SIMPLvolumes!AE54)</f>
        <v/>
      </c>
      <c r="J47" s="242" t="str">
        <f>IF(SIMPLvolumes!AF54=0,"",SIMPLvolumes!AF54)</f>
        <v/>
      </c>
      <c r="K47" s="242" t="str">
        <f>IF(SIMPLvolumes!AG54=0,"",SIMPLvolumes!AG54)</f>
        <v/>
      </c>
      <c r="L47" s="242" t="str">
        <f>IF(SIMPLvolumes!AH54=0,"",SIMPLvolumes!AH54)</f>
        <v/>
      </c>
      <c r="M47" s="242" t="str">
        <f>IF(SIMPLvolumes!AI54=0,"",SIMPLvolumes!AI54)</f>
        <v/>
      </c>
      <c r="N47" s="242" t="str">
        <f>IF(SIMPLvolumes!AJ54=0,"",SIMPLvolumes!AJ54)</f>
        <v/>
      </c>
      <c r="O47" s="242" t="str">
        <f>IF(SIMPLvolumes!AK54=0,"",SIMPLvolumes!AK54)</f>
        <v/>
      </c>
      <c r="P47" s="242" t="str">
        <f>IF(SIMPLvolumes!AL54=0,"",SIMPLvolumes!AL54)</f>
        <v/>
      </c>
      <c r="Q47" s="243">
        <f>'PRODUCTION LIST VOLUMES'!O50</f>
        <v>0</v>
      </c>
      <c r="R47" s="20"/>
      <c r="S47" s="20"/>
      <c r="T47" s="20"/>
      <c r="U47" s="20"/>
      <c r="V47" s="20"/>
      <c r="W47" s="20"/>
      <c r="X47" s="20"/>
      <c r="Y47" s="20"/>
      <c r="Z47" s="20"/>
    </row>
    <row r="48" ht="22.5" customHeight="1">
      <c r="A48" s="237">
        <f>B48*SIMPLvolumes!W69</f>
        <v>0</v>
      </c>
      <c r="B48" s="241">
        <f t="shared" si="4"/>
        <v>0</v>
      </c>
      <c r="C48" s="241" t="str">
        <f>SIMPLvolumes!D55</f>
        <v>4H</v>
      </c>
      <c r="D48" s="242" t="str">
        <f>IF(SIMPLvolumes!Z55=0,"",SIMPLvolumes!Z55)</f>
        <v/>
      </c>
      <c r="E48" s="242" t="str">
        <f>IF(SIMPLvolumes!AA55=0,"",SIMPLvolumes!AA55)</f>
        <v/>
      </c>
      <c r="F48" s="242" t="str">
        <f>IF(SIMPLvolumes!AB55=0,"",SIMPLvolumes!AB55)</f>
        <v/>
      </c>
      <c r="G48" s="242" t="str">
        <f>IF(SIMPLvolumes!AC55=0,"",SIMPLvolumes!AC55)</f>
        <v/>
      </c>
      <c r="H48" s="242" t="str">
        <f>IF(SIMPLvolumes!AD55=0,"",SIMPLvolumes!AD55)</f>
        <v/>
      </c>
      <c r="I48" s="242" t="str">
        <f>IF(SIMPLvolumes!AE55=0,"",SIMPLvolumes!AE55)</f>
        <v/>
      </c>
      <c r="J48" s="242" t="str">
        <f>IF(SIMPLvolumes!AF55=0,"",SIMPLvolumes!AF55)</f>
        <v/>
      </c>
      <c r="K48" s="242" t="str">
        <f>IF(SIMPLvolumes!AG55=0,"",SIMPLvolumes!AG55)</f>
        <v/>
      </c>
      <c r="L48" s="242" t="str">
        <f>IF(SIMPLvolumes!AH55=0,"",SIMPLvolumes!AH55)</f>
        <v/>
      </c>
      <c r="M48" s="242" t="str">
        <f>IF(SIMPLvolumes!AI55=0,"",SIMPLvolumes!AI55)</f>
        <v/>
      </c>
      <c r="N48" s="242" t="str">
        <f>IF(SIMPLvolumes!AJ55=0,"",SIMPLvolumes!AJ55)</f>
        <v/>
      </c>
      <c r="O48" s="242" t="str">
        <f>IF(SIMPLvolumes!AK55=0,"",SIMPLvolumes!AK55)</f>
        <v/>
      </c>
      <c r="P48" s="242" t="str">
        <f>IF(SIMPLvolumes!AL55=0,"",SIMPLvolumes!AL55)</f>
        <v/>
      </c>
      <c r="Q48" s="243">
        <f>'PRODUCTION LIST VOLUMES'!O51</f>
        <v>0</v>
      </c>
      <c r="R48" s="20"/>
      <c r="S48" s="20"/>
      <c r="T48" s="20"/>
      <c r="U48" s="20"/>
      <c r="V48" s="20"/>
      <c r="W48" s="20"/>
      <c r="X48" s="20"/>
      <c r="Y48" s="20"/>
      <c r="Z48" s="20"/>
    </row>
    <row r="49" ht="22.5" customHeight="1">
      <c r="A49" s="237">
        <f>B49*SIMPLvolumes!W55</f>
        <v>0</v>
      </c>
      <c r="B49" s="241">
        <f t="shared" si="4"/>
        <v>0</v>
      </c>
      <c r="C49" s="241" t="str">
        <f>SIMPLvolumes!D56</f>
        <v>4I</v>
      </c>
      <c r="D49" s="242" t="str">
        <f>IF(SIMPLvolumes!Z56=0,"",SIMPLvolumes!Z56)</f>
        <v/>
      </c>
      <c r="E49" s="242" t="str">
        <f>IF(SIMPLvolumes!AA56=0,"",SIMPLvolumes!AA56)</f>
        <v/>
      </c>
      <c r="F49" s="242" t="str">
        <f>IF(SIMPLvolumes!AB56=0,"",SIMPLvolumes!AB56)</f>
        <v/>
      </c>
      <c r="G49" s="242" t="str">
        <f>IF(SIMPLvolumes!AC56=0,"",SIMPLvolumes!AC56)</f>
        <v/>
      </c>
      <c r="H49" s="242" t="str">
        <f>IF(SIMPLvolumes!AD56=0,"",SIMPLvolumes!AD56)</f>
        <v/>
      </c>
      <c r="I49" s="242" t="str">
        <f>IF(SIMPLvolumes!AE56=0,"",SIMPLvolumes!AE56)</f>
        <v/>
      </c>
      <c r="J49" s="242" t="str">
        <f>IF(SIMPLvolumes!AF56=0,"",SIMPLvolumes!AF56)</f>
        <v/>
      </c>
      <c r="K49" s="242" t="str">
        <f>IF(SIMPLvolumes!AG56=0,"",SIMPLvolumes!AG56)</f>
        <v/>
      </c>
      <c r="L49" s="242" t="str">
        <f>IF(SIMPLvolumes!AH56=0,"",SIMPLvolumes!AH56)</f>
        <v/>
      </c>
      <c r="M49" s="242" t="str">
        <f>IF(SIMPLvolumes!AI56=0,"",SIMPLvolumes!AI56)</f>
        <v/>
      </c>
      <c r="N49" s="242" t="str">
        <f>IF(SIMPLvolumes!AJ56=0,"",SIMPLvolumes!AJ56)</f>
        <v/>
      </c>
      <c r="O49" s="242" t="str">
        <f>IF(SIMPLvolumes!AK56=0,"",SIMPLvolumes!AK56)</f>
        <v/>
      </c>
      <c r="P49" s="242" t="str">
        <f>IF(SIMPLvolumes!AL56=0,"",SIMPLvolumes!AL56)</f>
        <v/>
      </c>
      <c r="Q49" s="243">
        <f>'PRODUCTION LIST VOLUMES'!O52</f>
        <v>0</v>
      </c>
      <c r="R49" s="20"/>
      <c r="S49" s="20"/>
      <c r="T49" s="20"/>
      <c r="U49" s="20"/>
      <c r="V49" s="20"/>
      <c r="W49" s="20"/>
      <c r="X49" s="20"/>
      <c r="Y49" s="20"/>
      <c r="Z49" s="20"/>
    </row>
    <row r="50" ht="22.5" customHeight="1">
      <c r="A50" s="237">
        <f>B50*SIMPLvolumes!W67</f>
        <v>0</v>
      </c>
      <c r="B50" s="241">
        <f t="shared" si="4"/>
        <v>0</v>
      </c>
      <c r="C50" s="241" t="str">
        <f>SIMPLvolumes!D57</f>
        <v>4M</v>
      </c>
      <c r="D50" s="242" t="str">
        <f>IF(SIMPLvolumes!Z57=0,"",SIMPLvolumes!Z57)</f>
        <v/>
      </c>
      <c r="E50" s="242" t="str">
        <f>IF(SIMPLvolumes!AA57=0,"",SIMPLvolumes!AA57)</f>
        <v/>
      </c>
      <c r="F50" s="242" t="str">
        <f>IF(SIMPLvolumes!AB57=0,"",SIMPLvolumes!AB57)</f>
        <v/>
      </c>
      <c r="G50" s="242" t="str">
        <f>IF(SIMPLvolumes!AC57=0,"",SIMPLvolumes!AC57)</f>
        <v/>
      </c>
      <c r="H50" s="242" t="str">
        <f>IF(SIMPLvolumes!AD57=0,"",SIMPLvolumes!AD57)</f>
        <v/>
      </c>
      <c r="I50" s="242" t="str">
        <f>IF(SIMPLvolumes!AE57=0,"",SIMPLvolumes!AE57)</f>
        <v/>
      </c>
      <c r="J50" s="242" t="str">
        <f>IF(SIMPLvolumes!AF57=0,"",SIMPLvolumes!AF57)</f>
        <v/>
      </c>
      <c r="K50" s="242" t="str">
        <f>IF(SIMPLvolumes!AG57=0,"",SIMPLvolumes!AG57)</f>
        <v/>
      </c>
      <c r="L50" s="242" t="str">
        <f>IF(SIMPLvolumes!AH57=0,"",SIMPLvolumes!AH57)</f>
        <v/>
      </c>
      <c r="M50" s="242" t="str">
        <f>IF(SIMPLvolumes!AI57=0,"",SIMPLvolumes!AI57)</f>
        <v/>
      </c>
      <c r="N50" s="242" t="str">
        <f>IF(SIMPLvolumes!AJ57=0,"",SIMPLvolumes!AJ57)</f>
        <v/>
      </c>
      <c r="O50" s="242" t="str">
        <f>IF(SIMPLvolumes!AK57=0,"",SIMPLvolumes!AK57)</f>
        <v/>
      </c>
      <c r="P50" s="242" t="str">
        <f>IF(SIMPLvolumes!AL57=0,"",SIMPLvolumes!AL57)</f>
        <v/>
      </c>
      <c r="Q50" s="243">
        <f>'PRODUCTION LIST VOLUMES'!O53</f>
        <v>0</v>
      </c>
      <c r="R50" s="20"/>
      <c r="S50" s="20"/>
      <c r="T50" s="20"/>
      <c r="U50" s="20"/>
      <c r="V50" s="20"/>
      <c r="W50" s="20"/>
      <c r="X50" s="20"/>
      <c r="Y50" s="20"/>
      <c r="Z50" s="20"/>
    </row>
    <row r="51" ht="22.5" customHeight="1">
      <c r="A51" s="237">
        <f>B51*SIMPLvolumes!W70</f>
        <v>0</v>
      </c>
      <c r="B51" s="241">
        <f t="shared" si="4"/>
        <v>0</v>
      </c>
      <c r="C51" s="241" t="str">
        <f>SIMPLvolumes!D58</f>
        <v>4N</v>
      </c>
      <c r="D51" s="242" t="str">
        <f>IF(SIMPLvolumes!Z58=0,"",SIMPLvolumes!Z58)</f>
        <v/>
      </c>
      <c r="E51" s="242" t="str">
        <f>IF(SIMPLvolumes!AA58=0,"",SIMPLvolumes!AA58)</f>
        <v/>
      </c>
      <c r="F51" s="242" t="str">
        <f>IF(SIMPLvolumes!AB58=0,"",SIMPLvolumes!AB58)</f>
        <v/>
      </c>
      <c r="G51" s="242" t="str">
        <f>IF(SIMPLvolumes!AC58=0,"",SIMPLvolumes!AC58)</f>
        <v/>
      </c>
      <c r="H51" s="242" t="str">
        <f>IF(SIMPLvolumes!AD58=0,"",SIMPLvolumes!AD58)</f>
        <v/>
      </c>
      <c r="I51" s="242" t="str">
        <f>IF(SIMPLvolumes!AE58=0,"",SIMPLvolumes!AE58)</f>
        <v/>
      </c>
      <c r="J51" s="242" t="str">
        <f>IF(SIMPLvolumes!AF58=0,"",SIMPLvolumes!AF58)</f>
        <v/>
      </c>
      <c r="K51" s="242" t="str">
        <f>IF(SIMPLvolumes!AG58=0,"",SIMPLvolumes!AG58)</f>
        <v/>
      </c>
      <c r="L51" s="242" t="str">
        <f>IF(SIMPLvolumes!AH58=0,"",SIMPLvolumes!AH58)</f>
        <v/>
      </c>
      <c r="M51" s="242" t="str">
        <f>IF(SIMPLvolumes!AI58=0,"",SIMPLvolumes!AI58)</f>
        <v/>
      </c>
      <c r="N51" s="242" t="str">
        <f>IF(SIMPLvolumes!AJ58=0,"",SIMPLvolumes!AJ58)</f>
        <v/>
      </c>
      <c r="O51" s="242" t="str">
        <f>IF(SIMPLvolumes!AK58=0,"",SIMPLvolumes!AK58)</f>
        <v/>
      </c>
      <c r="P51" s="242" t="str">
        <f>IF(SIMPLvolumes!AL58=0,"",SIMPLvolumes!AL58)</f>
        <v/>
      </c>
      <c r="Q51" s="243">
        <f>'PRODUCTION LIST VOLUMES'!O54</f>
        <v>0</v>
      </c>
      <c r="R51" s="20"/>
      <c r="S51" s="20"/>
      <c r="T51" s="20"/>
      <c r="U51" s="20"/>
      <c r="V51" s="20"/>
      <c r="W51" s="20"/>
      <c r="X51" s="20"/>
      <c r="Y51" s="20"/>
      <c r="Z51" s="20"/>
    </row>
    <row r="52" ht="22.5" customHeight="1">
      <c r="A52" s="237"/>
      <c r="B52" s="241"/>
      <c r="C52" s="241" t="str">
        <f>SIMPLvolumes!D47</f>
        <v>4O</v>
      </c>
      <c r="D52" s="242" t="str">
        <f>IF(SIMPLvolumes!Z47=0,"",SIMPLvolumes!Z47)</f>
        <v/>
      </c>
      <c r="E52" s="242" t="str">
        <f>IF(SIMPLvolumes!AA47=0,"",SIMPLvolumes!AA47)</f>
        <v/>
      </c>
      <c r="F52" s="242" t="str">
        <f>IF(SIMPLvolumes!AB47=0,"",SIMPLvolumes!AB47)</f>
        <v/>
      </c>
      <c r="G52" s="242" t="str">
        <f>IF(SIMPLvolumes!AC47=0,"",SIMPLvolumes!AC47)</f>
        <v/>
      </c>
      <c r="H52" s="242" t="str">
        <f>IF(SIMPLvolumes!AD47=0,"",SIMPLvolumes!AD47)</f>
        <v/>
      </c>
      <c r="I52" s="242" t="str">
        <f>IF(SIMPLvolumes!AE47=0,"",SIMPLvolumes!AE47)</f>
        <v/>
      </c>
      <c r="J52" s="242" t="str">
        <f>IF(SIMPLvolumes!AF47=0,"",SIMPLvolumes!AF47)</f>
        <v/>
      </c>
      <c r="K52" s="242" t="str">
        <f>IF(SIMPLvolumes!AG47=0,"",SIMPLvolumes!AG47)</f>
        <v/>
      </c>
      <c r="L52" s="242" t="str">
        <f>IF(SIMPLvolumes!AH47=0,"",SIMPLvolumes!AH47)</f>
        <v/>
      </c>
      <c r="M52" s="242" t="str">
        <f>IF(SIMPLvolumes!AI47=0,"",SIMPLvolumes!AI47)</f>
        <v/>
      </c>
      <c r="N52" s="242" t="str">
        <f>IF(SIMPLvolumes!AJ47=0,"",SIMPLvolumes!AJ47)</f>
        <v/>
      </c>
      <c r="O52" s="242" t="str">
        <f>IF(SIMPLvolumes!AK47=0,"",SIMPLvolumes!AK47)</f>
        <v/>
      </c>
      <c r="P52" s="242" t="str">
        <f>IF(SIMPLvolumes!AL47=0,"",SIMPLvolumes!AL47)</f>
        <v/>
      </c>
      <c r="Q52" s="243">
        <f>'PRODUCTION LIST VOLUMES'!O55</f>
        <v>0</v>
      </c>
      <c r="R52" s="20"/>
      <c r="S52" s="20"/>
      <c r="T52" s="20"/>
      <c r="U52" s="20"/>
      <c r="V52" s="20"/>
      <c r="W52" s="20"/>
      <c r="X52" s="20"/>
      <c r="Y52" s="20"/>
      <c r="Z52" s="20"/>
    </row>
    <row r="53" ht="22.5" customHeight="1">
      <c r="A53" s="237">
        <f>B53*SIMPLvolumes!W71</f>
        <v>0</v>
      </c>
      <c r="B53" s="241">
        <f t="shared" ref="B53:B62" si="5">SUM(C53:N53)</f>
        <v>0</v>
      </c>
      <c r="C53" s="241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3"/>
      <c r="R53" s="20"/>
      <c r="S53" s="20"/>
      <c r="T53" s="20"/>
      <c r="U53" s="20"/>
      <c r="V53" s="20"/>
      <c r="W53" s="20"/>
      <c r="X53" s="20"/>
      <c r="Y53" s="20"/>
      <c r="Z53" s="20"/>
    </row>
    <row r="54" ht="22.5" customHeight="1">
      <c r="A54" s="237">
        <f>B54*SIMPLvolumes!W72</f>
        <v>0</v>
      </c>
      <c r="B54" s="241">
        <f t="shared" si="5"/>
        <v>0</v>
      </c>
      <c r="C54" s="241" t="str">
        <f>SIMPLvolumes!D66</f>
        <v>5A</v>
      </c>
      <c r="D54" s="242" t="str">
        <f>IF(SIMPLvolumes!Z66=0,"",SIMPLvolumes!Z66)</f>
        <v/>
      </c>
      <c r="E54" s="242" t="str">
        <f>IF(SIMPLvolumes!AA66=0,"",SIMPLvolumes!AA66)</f>
        <v/>
      </c>
      <c r="F54" s="242" t="str">
        <f>IF(SIMPLvolumes!AB66=0,"",SIMPLvolumes!AB66)</f>
        <v/>
      </c>
      <c r="G54" s="242" t="str">
        <f>IF(SIMPLvolumes!AC66=0,"",SIMPLvolumes!AC66)</f>
        <v/>
      </c>
      <c r="H54" s="242" t="str">
        <f>IF(SIMPLvolumes!AD66=0,"",SIMPLvolumes!AD66)</f>
        <v/>
      </c>
      <c r="I54" s="242" t="str">
        <f>IF(SIMPLvolumes!AE66=0,"",SIMPLvolumes!AE66)</f>
        <v/>
      </c>
      <c r="J54" s="242" t="str">
        <f>IF(SIMPLvolumes!AF66=0,"",SIMPLvolumes!AF66)</f>
        <v/>
      </c>
      <c r="K54" s="242" t="str">
        <f>IF(SIMPLvolumes!AG66=0,"",SIMPLvolumes!AG66)</f>
        <v/>
      </c>
      <c r="L54" s="242" t="str">
        <f>IF(SIMPLvolumes!AH66=0,"",SIMPLvolumes!AH66)</f>
        <v/>
      </c>
      <c r="M54" s="242" t="str">
        <f>IF(SIMPLvolumes!AI66=0,"",SIMPLvolumes!AI66)</f>
        <v/>
      </c>
      <c r="N54" s="242" t="str">
        <f>IF(SIMPLvolumes!AJ66=0,"",SIMPLvolumes!AJ66)</f>
        <v/>
      </c>
      <c r="O54" s="242" t="str">
        <f>IF(SIMPLvolumes!AK66=0,"",SIMPLvolumes!AK66)</f>
        <v/>
      </c>
      <c r="P54" s="242" t="str">
        <f>IF(SIMPLvolumes!AL66=0,"",SIMPLvolumes!AL66)</f>
        <v/>
      </c>
      <c r="Q54" s="243">
        <f>'PRODUCTION LIST VOLUMES'!O57</f>
        <v>0</v>
      </c>
      <c r="R54" s="20"/>
      <c r="S54" s="20"/>
      <c r="T54" s="20"/>
      <c r="U54" s="20"/>
      <c r="V54" s="20"/>
      <c r="W54" s="20"/>
      <c r="X54" s="20"/>
      <c r="Y54" s="20"/>
      <c r="Z54" s="20"/>
    </row>
    <row r="55" ht="22.5" customHeight="1">
      <c r="A55" s="237">
        <f>B55*SIMPLvolumes!W73</f>
        <v>0</v>
      </c>
      <c r="B55" s="241">
        <f t="shared" si="5"/>
        <v>0</v>
      </c>
      <c r="C55" s="241" t="str">
        <f>SIMPLvolumes!D67</f>
        <v>5B</v>
      </c>
      <c r="D55" s="242" t="str">
        <f>IF(SIMPLvolumes!Z67=0,"",SIMPLvolumes!Z67)</f>
        <v/>
      </c>
      <c r="E55" s="242" t="str">
        <f>IF(SIMPLvolumes!AA67=0,"",SIMPLvolumes!AA67)</f>
        <v/>
      </c>
      <c r="F55" s="242" t="str">
        <f>IF(SIMPLvolumes!AB67=0,"",SIMPLvolumes!AB67)</f>
        <v/>
      </c>
      <c r="G55" s="242" t="str">
        <f>IF(SIMPLvolumes!AC67=0,"",SIMPLvolumes!AC67)</f>
        <v/>
      </c>
      <c r="H55" s="242" t="str">
        <f>IF(SIMPLvolumes!AD67=0,"",SIMPLvolumes!AD67)</f>
        <v/>
      </c>
      <c r="I55" s="242" t="str">
        <f>IF(SIMPLvolumes!AE67=0,"",SIMPLvolumes!AE67)</f>
        <v/>
      </c>
      <c r="J55" s="242" t="str">
        <f>IF(SIMPLvolumes!AF67=0,"",SIMPLvolumes!AF67)</f>
        <v/>
      </c>
      <c r="K55" s="242" t="str">
        <f>IF(SIMPLvolumes!AG67=0,"",SIMPLvolumes!AG67)</f>
        <v/>
      </c>
      <c r="L55" s="242" t="str">
        <f>IF(SIMPLvolumes!AH67=0,"",SIMPLvolumes!AH67)</f>
        <v/>
      </c>
      <c r="M55" s="242" t="str">
        <f>IF(SIMPLvolumes!AI67=0,"",SIMPLvolumes!AI67)</f>
        <v/>
      </c>
      <c r="N55" s="242" t="str">
        <f>IF(SIMPLvolumes!AJ67=0,"",SIMPLvolumes!AJ67)</f>
        <v/>
      </c>
      <c r="O55" s="242" t="str">
        <f>IF(SIMPLvolumes!AK67=0,"",SIMPLvolumes!AK67)</f>
        <v/>
      </c>
      <c r="P55" s="242" t="str">
        <f>IF(SIMPLvolumes!AL67=0,"",SIMPLvolumes!AL67)</f>
        <v/>
      </c>
      <c r="Q55" s="243">
        <f>'PRODUCTION LIST VOLUMES'!O58</f>
        <v>0</v>
      </c>
      <c r="R55" s="20"/>
      <c r="S55" s="20"/>
      <c r="T55" s="20"/>
      <c r="U55" s="20"/>
      <c r="V55" s="20"/>
      <c r="W55" s="20"/>
      <c r="X55" s="20"/>
      <c r="Y55" s="20"/>
      <c r="Z55" s="20"/>
    </row>
    <row r="56" ht="22.5" customHeight="1">
      <c r="A56" s="237">
        <f>B56*SIMPLvolumes!W74</f>
        <v>0</v>
      </c>
      <c r="B56" s="241">
        <f t="shared" si="5"/>
        <v>0</v>
      </c>
      <c r="C56" s="241" t="str">
        <f>SIMPLvolumes!D68</f>
        <v>5C</v>
      </c>
      <c r="D56" s="242" t="str">
        <f>IF(SIMPLvolumes!Z68=0,"",SIMPLvolumes!Z68)</f>
        <v/>
      </c>
      <c r="E56" s="242" t="str">
        <f>IF(SIMPLvolumes!AA68=0,"",SIMPLvolumes!AA68)</f>
        <v/>
      </c>
      <c r="F56" s="242" t="str">
        <f>IF(SIMPLvolumes!AB68=0,"",SIMPLvolumes!AB68)</f>
        <v/>
      </c>
      <c r="G56" s="242" t="str">
        <f>IF(SIMPLvolumes!AC68=0,"",SIMPLvolumes!AC68)</f>
        <v/>
      </c>
      <c r="H56" s="242" t="str">
        <f>IF(SIMPLvolumes!AD68=0,"",SIMPLvolumes!AD68)</f>
        <v/>
      </c>
      <c r="I56" s="242" t="str">
        <f>IF(SIMPLvolumes!AE68=0,"",SIMPLvolumes!AE68)</f>
        <v/>
      </c>
      <c r="J56" s="242" t="str">
        <f>IF(SIMPLvolumes!AF68=0,"",SIMPLvolumes!AF68)</f>
        <v/>
      </c>
      <c r="K56" s="242" t="str">
        <f>IF(SIMPLvolumes!AG68=0,"",SIMPLvolumes!AG68)</f>
        <v/>
      </c>
      <c r="L56" s="242" t="str">
        <f>IF(SIMPLvolumes!AH68=0,"",SIMPLvolumes!AH68)</f>
        <v/>
      </c>
      <c r="M56" s="242" t="str">
        <f>IF(SIMPLvolumes!AI68=0,"",SIMPLvolumes!AI68)</f>
        <v/>
      </c>
      <c r="N56" s="242" t="str">
        <f>IF(SIMPLvolumes!AJ68=0,"",SIMPLvolumes!AJ68)</f>
        <v/>
      </c>
      <c r="O56" s="242" t="str">
        <f>IF(SIMPLvolumes!AK68=0,"",SIMPLvolumes!AK68)</f>
        <v/>
      </c>
      <c r="P56" s="242" t="str">
        <f>IF(SIMPLvolumes!AL68=0,"",SIMPLvolumes!AL68)</f>
        <v/>
      </c>
      <c r="Q56" s="243">
        <f>'PRODUCTION LIST VOLUMES'!O59</f>
        <v>0</v>
      </c>
      <c r="R56" s="20"/>
      <c r="S56" s="20"/>
      <c r="T56" s="20"/>
      <c r="U56" s="20"/>
      <c r="V56" s="20"/>
      <c r="W56" s="20"/>
      <c r="X56" s="20"/>
      <c r="Y56" s="20"/>
      <c r="Z56" s="20"/>
    </row>
    <row r="57" ht="22.5" customHeight="1">
      <c r="A57" s="237">
        <f>B57*SIMPLvolumes!W75</f>
        <v>0</v>
      </c>
      <c r="B57" s="241">
        <f t="shared" si="5"/>
        <v>0</v>
      </c>
      <c r="C57" s="241" t="str">
        <f>SIMPLvolumes!D69</f>
        <v>5D</v>
      </c>
      <c r="D57" s="242" t="str">
        <f>IF(SIMPLvolumes!Z69=0,"",SIMPLvolumes!Z69)</f>
        <v/>
      </c>
      <c r="E57" s="242" t="str">
        <f>IF(SIMPLvolumes!AA69=0,"",SIMPLvolumes!AA69)</f>
        <v/>
      </c>
      <c r="F57" s="242" t="str">
        <f>IF(SIMPLvolumes!AB69=0,"",SIMPLvolumes!AB69)</f>
        <v/>
      </c>
      <c r="G57" s="242" t="str">
        <f>IF(SIMPLvolumes!AC69=0,"",SIMPLvolumes!AC69)</f>
        <v/>
      </c>
      <c r="H57" s="242" t="str">
        <f>IF(SIMPLvolumes!AD69=0,"",SIMPLvolumes!AD69)</f>
        <v/>
      </c>
      <c r="I57" s="242" t="str">
        <f>IF(SIMPLvolumes!AE69=0,"",SIMPLvolumes!AE69)</f>
        <v/>
      </c>
      <c r="J57" s="242" t="str">
        <f>IF(SIMPLvolumes!AF69=0,"",SIMPLvolumes!AF69)</f>
        <v/>
      </c>
      <c r="K57" s="242" t="str">
        <f>IF(SIMPLvolumes!AG69=0,"",SIMPLvolumes!AG69)</f>
        <v/>
      </c>
      <c r="L57" s="242" t="str">
        <f>IF(SIMPLvolumes!AH69=0,"",SIMPLvolumes!AH69)</f>
        <v/>
      </c>
      <c r="M57" s="242" t="str">
        <f>IF(SIMPLvolumes!AI69=0,"",SIMPLvolumes!AI69)</f>
        <v/>
      </c>
      <c r="N57" s="242" t="str">
        <f>IF(SIMPLvolumes!AJ69=0,"",SIMPLvolumes!AJ69)</f>
        <v/>
      </c>
      <c r="O57" s="242" t="str">
        <f>IF(SIMPLvolumes!AK69=0,"",SIMPLvolumes!AK69)</f>
        <v/>
      </c>
      <c r="P57" s="242" t="str">
        <f>IF(SIMPLvolumes!AL69=0,"",SIMPLvolumes!AL69)</f>
        <v/>
      </c>
      <c r="Q57" s="243">
        <f>'PRODUCTION LIST VOLUMES'!O60</f>
        <v>0</v>
      </c>
      <c r="R57" s="20"/>
      <c r="S57" s="20"/>
      <c r="T57" s="20"/>
      <c r="U57" s="20"/>
      <c r="V57" s="20"/>
      <c r="W57" s="20"/>
      <c r="X57" s="20"/>
      <c r="Y57" s="20"/>
      <c r="Z57" s="20"/>
    </row>
    <row r="58" ht="22.5" customHeight="1">
      <c r="A58" s="237">
        <f>B58*SIMPLvolumes!W78</f>
        <v>0</v>
      </c>
      <c r="B58" s="241">
        <f t="shared" si="5"/>
        <v>0</v>
      </c>
      <c r="C58" s="241" t="str">
        <f>SIMPLvolumes!D70</f>
        <v>5E</v>
      </c>
      <c r="D58" s="242" t="str">
        <f>IF(SIMPLvolumes!Z70=0,"",SIMPLvolumes!Z70)</f>
        <v/>
      </c>
      <c r="E58" s="242" t="str">
        <f>IF(SIMPLvolumes!AA70=0,"",SIMPLvolumes!AA70)</f>
        <v/>
      </c>
      <c r="F58" s="242" t="str">
        <f>IF(SIMPLvolumes!AB70=0,"",SIMPLvolumes!AB70)</f>
        <v/>
      </c>
      <c r="G58" s="242" t="str">
        <f>IF(SIMPLvolumes!AC70=0,"",SIMPLvolumes!AC70)</f>
        <v/>
      </c>
      <c r="H58" s="242" t="str">
        <f>IF(SIMPLvolumes!AD70=0,"",SIMPLvolumes!AD70)</f>
        <v/>
      </c>
      <c r="I58" s="242" t="str">
        <f>IF(SIMPLvolumes!AE70=0,"",SIMPLvolumes!AE70)</f>
        <v/>
      </c>
      <c r="J58" s="242" t="str">
        <f>IF(SIMPLvolumes!AF70=0,"",SIMPLvolumes!AF70)</f>
        <v/>
      </c>
      <c r="K58" s="242" t="str">
        <f>IF(SIMPLvolumes!AG70=0,"",SIMPLvolumes!AG70)</f>
        <v/>
      </c>
      <c r="L58" s="242" t="str">
        <f>IF(SIMPLvolumes!AH70=0,"",SIMPLvolumes!AH70)</f>
        <v/>
      </c>
      <c r="M58" s="242" t="str">
        <f>IF(SIMPLvolumes!AI70=0,"",SIMPLvolumes!AI70)</f>
        <v/>
      </c>
      <c r="N58" s="242" t="str">
        <f>IF(SIMPLvolumes!AJ70=0,"",SIMPLvolumes!AJ70)</f>
        <v/>
      </c>
      <c r="O58" s="242" t="str">
        <f>IF(SIMPLvolumes!AK70=0,"",SIMPLvolumes!AK70)</f>
        <v/>
      </c>
      <c r="P58" s="242" t="str">
        <f>IF(SIMPLvolumes!AL70=0,"",SIMPLvolumes!AL70)</f>
        <v/>
      </c>
      <c r="Q58" s="243">
        <f>'PRODUCTION LIST VOLUMES'!O61</f>
        <v>0</v>
      </c>
      <c r="R58" s="20"/>
      <c r="S58" s="20"/>
      <c r="T58" s="20"/>
      <c r="U58" s="20"/>
      <c r="V58" s="20"/>
      <c r="W58" s="20"/>
      <c r="X58" s="20"/>
      <c r="Y58" s="20"/>
      <c r="Z58" s="20"/>
    </row>
    <row r="59" ht="22.5" customHeight="1">
      <c r="A59" s="237">
        <f>B59*SIMPLvolumes!W79</f>
        <v>0</v>
      </c>
      <c r="B59" s="241">
        <f t="shared" si="5"/>
        <v>0</v>
      </c>
      <c r="C59" s="241" t="str">
        <f>SIMPLvolumes!D71</f>
        <v>5F</v>
      </c>
      <c r="D59" s="242" t="str">
        <f>IF(SIMPLvolumes!Z71=0,"",SIMPLvolumes!Z71)</f>
        <v/>
      </c>
      <c r="E59" s="242" t="str">
        <f>IF(SIMPLvolumes!AA71=0,"",SIMPLvolumes!AA71)</f>
        <v/>
      </c>
      <c r="F59" s="242" t="str">
        <f>IF(SIMPLvolumes!AB71=0,"",SIMPLvolumes!AB71)</f>
        <v/>
      </c>
      <c r="G59" s="242" t="str">
        <f>IF(SIMPLvolumes!AC71=0,"",SIMPLvolumes!AC71)</f>
        <v/>
      </c>
      <c r="H59" s="242" t="str">
        <f>IF(SIMPLvolumes!AD71=0,"",SIMPLvolumes!AD71)</f>
        <v/>
      </c>
      <c r="I59" s="242" t="str">
        <f>IF(SIMPLvolumes!AE71=0,"",SIMPLvolumes!AE71)</f>
        <v/>
      </c>
      <c r="J59" s="242" t="str">
        <f>IF(SIMPLvolumes!AF71=0,"",SIMPLvolumes!AF71)</f>
        <v/>
      </c>
      <c r="K59" s="242" t="str">
        <f>IF(SIMPLvolumes!AG71=0,"",SIMPLvolumes!AG71)</f>
        <v/>
      </c>
      <c r="L59" s="242" t="str">
        <f>IF(SIMPLvolumes!AH71=0,"",SIMPLvolumes!AH71)</f>
        <v/>
      </c>
      <c r="M59" s="242" t="str">
        <f>IF(SIMPLvolumes!AI71=0,"",SIMPLvolumes!AI71)</f>
        <v/>
      </c>
      <c r="N59" s="242" t="str">
        <f>IF(SIMPLvolumes!AJ71=0,"",SIMPLvolumes!AJ71)</f>
        <v/>
      </c>
      <c r="O59" s="242" t="str">
        <f>IF(SIMPLvolumes!AK71=0,"",SIMPLvolumes!AK71)</f>
        <v/>
      </c>
      <c r="P59" s="242" t="str">
        <f>IF(SIMPLvolumes!AL71=0,"",SIMPLvolumes!AL71)</f>
        <v/>
      </c>
      <c r="Q59" s="243">
        <f>'PRODUCTION LIST VOLUMES'!O62</f>
        <v>0</v>
      </c>
      <c r="R59" s="20"/>
      <c r="S59" s="20"/>
      <c r="T59" s="20"/>
      <c r="U59" s="20"/>
      <c r="V59" s="20"/>
      <c r="W59" s="20"/>
      <c r="X59" s="20"/>
      <c r="Y59" s="20"/>
      <c r="Z59" s="20"/>
    </row>
    <row r="60" ht="22.5" customHeight="1">
      <c r="A60" s="237">
        <f>B60*SIMPLvolumes!W80</f>
        <v>0</v>
      </c>
      <c r="B60" s="241">
        <f t="shared" si="5"/>
        <v>0</v>
      </c>
      <c r="C60" s="241" t="str">
        <f>SIMPLvolumes!D72</f>
        <v>5G</v>
      </c>
      <c r="D60" s="242" t="str">
        <f>IF(SIMPLvolumes!Z72=0,"",SIMPLvolumes!Z72)</f>
        <v/>
      </c>
      <c r="E60" s="242" t="str">
        <f>IF(SIMPLvolumes!AA72=0,"",SIMPLvolumes!AA72)</f>
        <v/>
      </c>
      <c r="F60" s="242" t="str">
        <f>IF(SIMPLvolumes!AB72=0,"",SIMPLvolumes!AB72)</f>
        <v/>
      </c>
      <c r="G60" s="242" t="str">
        <f>IF(SIMPLvolumes!AC72=0,"",SIMPLvolumes!AC72)</f>
        <v/>
      </c>
      <c r="H60" s="242" t="str">
        <f>IF(SIMPLvolumes!AD72=0,"",SIMPLvolumes!AD72)</f>
        <v/>
      </c>
      <c r="I60" s="242" t="str">
        <f>IF(SIMPLvolumes!AE72=0,"",SIMPLvolumes!AE72)</f>
        <v/>
      </c>
      <c r="J60" s="242" t="str">
        <f>IF(SIMPLvolumes!AF72=0,"",SIMPLvolumes!AF72)</f>
        <v/>
      </c>
      <c r="K60" s="242" t="str">
        <f>IF(SIMPLvolumes!AG72=0,"",SIMPLvolumes!AG72)</f>
        <v/>
      </c>
      <c r="L60" s="242" t="str">
        <f>IF(SIMPLvolumes!AH72=0,"",SIMPLvolumes!AH72)</f>
        <v/>
      </c>
      <c r="M60" s="242" t="str">
        <f>IF(SIMPLvolumes!AI72=0,"",SIMPLvolumes!AI72)</f>
        <v/>
      </c>
      <c r="N60" s="242" t="str">
        <f>IF(SIMPLvolumes!AJ72=0,"",SIMPLvolumes!AJ72)</f>
        <v/>
      </c>
      <c r="O60" s="242" t="str">
        <f>IF(SIMPLvolumes!AK72=0,"",SIMPLvolumes!AK72)</f>
        <v/>
      </c>
      <c r="P60" s="242" t="str">
        <f>IF(SIMPLvolumes!AL72=0,"",SIMPLvolumes!AL72)</f>
        <v/>
      </c>
      <c r="Q60" s="243">
        <f>'PRODUCTION LIST VOLUMES'!O63</f>
        <v>0</v>
      </c>
      <c r="R60" s="20"/>
      <c r="S60" s="20"/>
      <c r="T60" s="20"/>
      <c r="U60" s="20"/>
      <c r="V60" s="20"/>
      <c r="W60" s="20"/>
      <c r="X60" s="20"/>
      <c r="Y60" s="20"/>
      <c r="Z60" s="20"/>
    </row>
    <row r="61" ht="22.5" customHeight="1">
      <c r="A61" s="237">
        <f>B61*SIMPLvolumes!W81</f>
        <v>0</v>
      </c>
      <c r="B61" s="241">
        <f t="shared" si="5"/>
        <v>0</v>
      </c>
      <c r="C61" s="241" t="str">
        <f>SIMPLvolumes!D73</f>
        <v>5H</v>
      </c>
      <c r="D61" s="242" t="str">
        <f>IF(SIMPLvolumes!Z73=0,"",SIMPLvolumes!Z73)</f>
        <v/>
      </c>
      <c r="E61" s="242" t="str">
        <f>IF(SIMPLvolumes!AA73=0,"",SIMPLvolumes!AA73)</f>
        <v/>
      </c>
      <c r="F61" s="242" t="str">
        <f>IF(SIMPLvolumes!AB73=0,"",SIMPLvolumes!AB73)</f>
        <v/>
      </c>
      <c r="G61" s="242" t="str">
        <f>IF(SIMPLvolumes!AC73=0,"",SIMPLvolumes!AC73)</f>
        <v/>
      </c>
      <c r="H61" s="242" t="str">
        <f>IF(SIMPLvolumes!AD73=0,"",SIMPLvolumes!AD73)</f>
        <v/>
      </c>
      <c r="I61" s="242" t="str">
        <f>IF(SIMPLvolumes!AE73=0,"",SIMPLvolumes!AE73)</f>
        <v/>
      </c>
      <c r="J61" s="242" t="str">
        <f>IF(SIMPLvolumes!AF73=0,"",SIMPLvolumes!AF73)</f>
        <v/>
      </c>
      <c r="K61" s="242" t="str">
        <f>IF(SIMPLvolumes!AG73=0,"",SIMPLvolumes!AG73)</f>
        <v/>
      </c>
      <c r="L61" s="242" t="str">
        <f>IF(SIMPLvolumes!AH73=0,"",SIMPLvolumes!AH73)</f>
        <v/>
      </c>
      <c r="M61" s="242" t="str">
        <f>IF(SIMPLvolumes!AI73=0,"",SIMPLvolumes!AI73)</f>
        <v/>
      </c>
      <c r="N61" s="242" t="str">
        <f>IF(SIMPLvolumes!AJ73=0,"",SIMPLvolumes!AJ73)</f>
        <v/>
      </c>
      <c r="O61" s="242" t="str">
        <f>IF(SIMPLvolumes!AK73=0,"",SIMPLvolumes!AK73)</f>
        <v/>
      </c>
      <c r="P61" s="242" t="str">
        <f>IF(SIMPLvolumes!AL73=0,"",SIMPLvolumes!AL73)</f>
        <v/>
      </c>
      <c r="Q61" s="243">
        <f>'PRODUCTION LIST VOLUMES'!O64</f>
        <v>0</v>
      </c>
      <c r="R61" s="244"/>
      <c r="S61" s="20"/>
      <c r="T61" s="20"/>
      <c r="U61" s="20"/>
      <c r="V61" s="20"/>
      <c r="W61" s="20"/>
      <c r="X61" s="20"/>
      <c r="Y61" s="20"/>
      <c r="Z61" s="20"/>
    </row>
    <row r="62" ht="22.5" customHeight="1">
      <c r="A62" s="237">
        <f>B62*SIMPLvolumes!W82</f>
        <v>0</v>
      </c>
      <c r="B62" s="241">
        <f t="shared" si="5"/>
        <v>0</v>
      </c>
      <c r="C62" s="241" t="str">
        <f>SIMPLvolumes!D74</f>
        <v>5I</v>
      </c>
      <c r="D62" s="242" t="str">
        <f>IF(SIMPLvolumes!Z74=0,"",SIMPLvolumes!Z74)</f>
        <v/>
      </c>
      <c r="E62" s="242" t="str">
        <f>IF(SIMPLvolumes!AA74=0,"",SIMPLvolumes!AA74)</f>
        <v/>
      </c>
      <c r="F62" s="242" t="str">
        <f>IF(SIMPLvolumes!AB74=0,"",SIMPLvolumes!AB74)</f>
        <v/>
      </c>
      <c r="G62" s="242" t="str">
        <f>IF(SIMPLvolumes!AC74=0,"",SIMPLvolumes!AC74)</f>
        <v/>
      </c>
      <c r="H62" s="242" t="str">
        <f>IF(SIMPLvolumes!AD74=0,"",SIMPLvolumes!AD74)</f>
        <v/>
      </c>
      <c r="I62" s="242" t="str">
        <f>IF(SIMPLvolumes!AE74=0,"",SIMPLvolumes!AE74)</f>
        <v/>
      </c>
      <c r="J62" s="242" t="str">
        <f>IF(SIMPLvolumes!AF74=0,"",SIMPLvolumes!AF74)</f>
        <v/>
      </c>
      <c r="K62" s="242" t="str">
        <f>IF(SIMPLvolumes!AG74=0,"",SIMPLvolumes!AG74)</f>
        <v/>
      </c>
      <c r="L62" s="242" t="str">
        <f>IF(SIMPLvolumes!AH74=0,"",SIMPLvolumes!AH74)</f>
        <v/>
      </c>
      <c r="M62" s="242" t="str">
        <f>IF(SIMPLvolumes!AI74=0,"",SIMPLvolumes!AI74)</f>
        <v/>
      </c>
      <c r="N62" s="242" t="str">
        <f>IF(SIMPLvolumes!AJ74=0,"",SIMPLvolumes!AJ74)</f>
        <v/>
      </c>
      <c r="O62" s="242" t="str">
        <f>IF(SIMPLvolumes!AK74=0,"",SIMPLvolumes!AK74)</f>
        <v/>
      </c>
      <c r="P62" s="242" t="str">
        <f>IF(SIMPLvolumes!AL74=0,"",SIMPLvolumes!AL74)</f>
        <v/>
      </c>
      <c r="Q62" s="243">
        <f>'PRODUCTION LIST VOLUMES'!O65</f>
        <v>0</v>
      </c>
      <c r="R62" s="244"/>
      <c r="S62" s="20"/>
      <c r="T62" s="20"/>
      <c r="U62" s="20"/>
      <c r="V62" s="20"/>
      <c r="W62" s="20"/>
      <c r="X62" s="20"/>
      <c r="Y62" s="20"/>
      <c r="Z62" s="20"/>
    </row>
    <row r="63" ht="22.5" customHeight="1">
      <c r="A63" s="237"/>
      <c r="B63" s="241"/>
      <c r="C63" s="241" t="str">
        <f>SIMPLvolumes!D64</f>
        <v>5J</v>
      </c>
      <c r="D63" s="242" t="str">
        <f>IF(SIMPLvolumes!Z64=0,"",SIMPLvolumes!Z64)</f>
        <v/>
      </c>
      <c r="E63" s="242" t="str">
        <f>IF(SIMPLvolumes!AA64=0,"",SIMPLvolumes!AA64)</f>
        <v/>
      </c>
      <c r="F63" s="242" t="str">
        <f>IF(SIMPLvolumes!AB64=0,"",SIMPLvolumes!AB64)</f>
        <v/>
      </c>
      <c r="G63" s="242" t="str">
        <f>IF(SIMPLvolumes!AC64=0,"",SIMPLvolumes!AC64)</f>
        <v/>
      </c>
      <c r="H63" s="242" t="str">
        <f>IF(SIMPLvolumes!AD64=0,"",SIMPLvolumes!AD64)</f>
        <v/>
      </c>
      <c r="I63" s="242" t="str">
        <f>IF(SIMPLvolumes!AE64=0,"",SIMPLvolumes!AE64)</f>
        <v/>
      </c>
      <c r="J63" s="242" t="str">
        <f>IF(SIMPLvolumes!AF64=0,"",SIMPLvolumes!AF64)</f>
        <v/>
      </c>
      <c r="K63" s="242" t="str">
        <f>IF(SIMPLvolumes!AG64=0,"",SIMPLvolumes!AG64)</f>
        <v/>
      </c>
      <c r="L63" s="242" t="str">
        <f>IF(SIMPLvolumes!AH64=0,"",SIMPLvolumes!AH64)</f>
        <v/>
      </c>
      <c r="M63" s="242" t="str">
        <f>IF(SIMPLvolumes!AI64=0,"",SIMPLvolumes!AI64)</f>
        <v/>
      </c>
      <c r="N63" s="242" t="str">
        <f>IF(SIMPLvolumes!AJ64=0,"",SIMPLvolumes!AJ64)</f>
        <v/>
      </c>
      <c r="O63" s="242" t="str">
        <f>IF(SIMPLvolumes!AK64=0,"",SIMPLvolumes!AK64)</f>
        <v/>
      </c>
      <c r="P63" s="242" t="str">
        <f>IF(SIMPLvolumes!AL64=0,"",SIMPLvolumes!AL64)</f>
        <v/>
      </c>
      <c r="Q63" s="243">
        <f>'PRODUCTION LIST VOLUMES'!O66</f>
        <v>0</v>
      </c>
      <c r="R63" s="244"/>
      <c r="S63" s="20"/>
      <c r="T63" s="20"/>
      <c r="U63" s="20"/>
      <c r="V63" s="20"/>
      <c r="W63" s="20"/>
      <c r="X63" s="20"/>
      <c r="Y63" s="20"/>
      <c r="Z63" s="20"/>
    </row>
    <row r="64" ht="22.5" customHeight="1">
      <c r="A64" s="237"/>
      <c r="B64" s="241"/>
      <c r="C64" s="241" t="str">
        <f>SIMPLvolumes!D65</f>
        <v>5K</v>
      </c>
      <c r="D64" s="242" t="str">
        <f>IF(SIMPLvolumes!Z65=0,"",SIMPLvolumes!Z65)</f>
        <v/>
      </c>
      <c r="E64" s="242" t="str">
        <f>IF(SIMPLvolumes!AA65=0,"",SIMPLvolumes!AA65)</f>
        <v/>
      </c>
      <c r="F64" s="242" t="str">
        <f>IF(SIMPLvolumes!AB65=0,"",SIMPLvolumes!AB65)</f>
        <v/>
      </c>
      <c r="G64" s="242" t="str">
        <f>IF(SIMPLvolumes!AC65=0,"",SIMPLvolumes!AC65)</f>
        <v/>
      </c>
      <c r="H64" s="242" t="str">
        <f>IF(SIMPLvolumes!AD65=0,"",SIMPLvolumes!AD65)</f>
        <v/>
      </c>
      <c r="I64" s="242" t="str">
        <f>IF(SIMPLvolumes!AE65=0,"",SIMPLvolumes!AE65)</f>
        <v/>
      </c>
      <c r="J64" s="242" t="str">
        <f>IF(SIMPLvolumes!AF65=0,"",SIMPLvolumes!AF65)</f>
        <v/>
      </c>
      <c r="K64" s="242" t="str">
        <f>IF(SIMPLvolumes!AG65=0,"",SIMPLvolumes!AG65)</f>
        <v/>
      </c>
      <c r="L64" s="242" t="str">
        <f>IF(SIMPLvolumes!AH65=0,"",SIMPLvolumes!AH65)</f>
        <v/>
      </c>
      <c r="M64" s="242" t="str">
        <f>IF(SIMPLvolumes!AI65=0,"",SIMPLvolumes!AI65)</f>
        <v/>
      </c>
      <c r="N64" s="242" t="str">
        <f>IF(SIMPLvolumes!AJ65=0,"",SIMPLvolumes!AJ65)</f>
        <v/>
      </c>
      <c r="O64" s="242" t="str">
        <f>IF(SIMPLvolumes!AK65=0,"",SIMPLvolumes!AK65)</f>
        <v/>
      </c>
      <c r="P64" s="242" t="str">
        <f>IF(SIMPLvolumes!AL65=0,"",SIMPLvolumes!AL65)</f>
        <v/>
      </c>
      <c r="Q64" s="243">
        <f>'PRODUCTION LIST VOLUMES'!O67</f>
        <v>0</v>
      </c>
      <c r="R64" s="244"/>
      <c r="S64" s="20"/>
      <c r="T64" s="20"/>
      <c r="U64" s="20"/>
      <c r="V64" s="20"/>
      <c r="W64" s="20"/>
      <c r="X64" s="20"/>
      <c r="Y64" s="20"/>
      <c r="Z64" s="20"/>
    </row>
    <row r="65" ht="22.5" customHeight="1">
      <c r="A65" s="237"/>
      <c r="B65" s="241"/>
      <c r="C65" s="241" t="str">
        <f>SIMPLvolumes!D60</f>
        <v>5L</v>
      </c>
      <c r="D65" s="242" t="str">
        <f>IF(SIMPLvolumes!Z60=0,"",SIMPLvolumes!Z60)</f>
        <v/>
      </c>
      <c r="E65" s="242" t="str">
        <f>IF(SIMPLvolumes!AA60=0,"",SIMPLvolumes!AA60)</f>
        <v/>
      </c>
      <c r="F65" s="242" t="str">
        <f>IF(SIMPLvolumes!AB60=0,"",SIMPLvolumes!AB60)</f>
        <v/>
      </c>
      <c r="G65" s="242" t="str">
        <f>IF(SIMPLvolumes!AC60=0,"",SIMPLvolumes!AC60)</f>
        <v/>
      </c>
      <c r="H65" s="242" t="str">
        <f>IF(SIMPLvolumes!AD60=0,"",SIMPLvolumes!AD60)</f>
        <v/>
      </c>
      <c r="I65" s="242" t="str">
        <f>IF(SIMPLvolumes!AE60=0,"",SIMPLvolumes!AE60)</f>
        <v/>
      </c>
      <c r="J65" s="242" t="str">
        <f>IF(SIMPLvolumes!AF60=0,"",SIMPLvolumes!AF60)</f>
        <v/>
      </c>
      <c r="K65" s="242" t="str">
        <f>IF(SIMPLvolumes!AG60=0,"",SIMPLvolumes!AG60)</f>
        <v/>
      </c>
      <c r="L65" s="242" t="str">
        <f>IF(SIMPLvolumes!AH60=0,"",SIMPLvolumes!AH60)</f>
        <v/>
      </c>
      <c r="M65" s="242" t="str">
        <f>IF(SIMPLvolumes!AI60=0,"",SIMPLvolumes!AI60)</f>
        <v/>
      </c>
      <c r="N65" s="242" t="str">
        <f>IF(SIMPLvolumes!AJ60=0,"",SIMPLvolumes!AJ60)</f>
        <v/>
      </c>
      <c r="O65" s="242" t="str">
        <f>IF(SIMPLvolumes!AK60=0,"",SIMPLvolumes!AK60)</f>
        <v/>
      </c>
      <c r="P65" s="242" t="str">
        <f>IF(SIMPLvolumes!AL60=0,"",SIMPLvolumes!AL60)</f>
        <v/>
      </c>
      <c r="Q65" s="243">
        <f>'PRODUCTION LIST VOLUMES'!O68</f>
        <v>0</v>
      </c>
      <c r="R65" s="244"/>
      <c r="S65" s="20"/>
      <c r="T65" s="20"/>
      <c r="U65" s="20"/>
      <c r="V65" s="20"/>
      <c r="W65" s="20"/>
      <c r="X65" s="20"/>
      <c r="Y65" s="20"/>
      <c r="Z65" s="20"/>
    </row>
    <row r="66" ht="22.5" customHeight="1">
      <c r="A66" s="237"/>
      <c r="B66" s="241"/>
      <c r="C66" s="241" t="str">
        <f>SIMPLvolumes!D61</f>
        <v>5M</v>
      </c>
      <c r="D66" s="242" t="str">
        <f>IF(SIMPLvolumes!Z61=0,"",SIMPLvolumes!Z61)</f>
        <v/>
      </c>
      <c r="E66" s="242" t="str">
        <f>IF(SIMPLvolumes!AA61=0,"",SIMPLvolumes!AA61)</f>
        <v/>
      </c>
      <c r="F66" s="242" t="str">
        <f>IF(SIMPLvolumes!AB61=0,"",SIMPLvolumes!AB61)</f>
        <v/>
      </c>
      <c r="G66" s="242" t="str">
        <f>IF(SIMPLvolumes!AC61=0,"",SIMPLvolumes!AC61)</f>
        <v/>
      </c>
      <c r="H66" s="242" t="str">
        <f>IF(SIMPLvolumes!AD61=0,"",SIMPLvolumes!AD61)</f>
        <v/>
      </c>
      <c r="I66" s="242" t="str">
        <f>IF(SIMPLvolumes!AE61=0,"",SIMPLvolumes!AE61)</f>
        <v/>
      </c>
      <c r="J66" s="242" t="str">
        <f>IF(SIMPLvolumes!AF61=0,"",SIMPLvolumes!AF61)</f>
        <v/>
      </c>
      <c r="K66" s="242" t="str">
        <f>IF(SIMPLvolumes!AG61=0,"",SIMPLvolumes!AG61)</f>
        <v/>
      </c>
      <c r="L66" s="242" t="str">
        <f>IF(SIMPLvolumes!AH61=0,"",SIMPLvolumes!AH61)</f>
        <v/>
      </c>
      <c r="M66" s="242" t="str">
        <f>IF(SIMPLvolumes!AI61=0,"",SIMPLvolumes!AI61)</f>
        <v/>
      </c>
      <c r="N66" s="242" t="str">
        <f>IF(SIMPLvolumes!AJ61=0,"",SIMPLvolumes!AJ61)</f>
        <v/>
      </c>
      <c r="O66" s="242" t="str">
        <f>IF(SIMPLvolumes!AK61=0,"",SIMPLvolumes!AK61)</f>
        <v/>
      </c>
      <c r="P66" s="242" t="str">
        <f>IF(SIMPLvolumes!AL61=0,"",SIMPLvolumes!AL61)</f>
        <v/>
      </c>
      <c r="Q66" s="243">
        <f>'PRODUCTION LIST VOLUMES'!O69</f>
        <v>0</v>
      </c>
      <c r="R66" s="244"/>
      <c r="S66" s="20"/>
      <c r="T66" s="20"/>
      <c r="U66" s="20"/>
      <c r="V66" s="20"/>
      <c r="W66" s="20"/>
      <c r="X66" s="20"/>
      <c r="Y66" s="20"/>
      <c r="Z66" s="20"/>
    </row>
    <row r="67" ht="22.5" customHeight="1">
      <c r="A67" s="237"/>
      <c r="B67" s="241"/>
      <c r="C67" s="241" t="str">
        <f>SIMPLvolumes!D62</f>
        <v>5N_</v>
      </c>
      <c r="D67" s="242" t="str">
        <f>IF(SIMPLvolumes!Z62=0,"",SIMPLvolumes!Z62)</f>
        <v/>
      </c>
      <c r="E67" s="242" t="str">
        <f>IF(SIMPLvolumes!AA62=0,"",SIMPLvolumes!AA62)</f>
        <v/>
      </c>
      <c r="F67" s="242" t="str">
        <f>IF(SIMPLvolumes!AB62=0,"",SIMPLvolumes!AB62)</f>
        <v/>
      </c>
      <c r="G67" s="242" t="str">
        <f>IF(SIMPLvolumes!AC62=0,"",SIMPLvolumes!AC62)</f>
        <v/>
      </c>
      <c r="H67" s="242" t="str">
        <f>IF(SIMPLvolumes!AD62=0,"",SIMPLvolumes!AD62)</f>
        <v/>
      </c>
      <c r="I67" s="242" t="str">
        <f>IF(SIMPLvolumes!AE62=0,"",SIMPLvolumes!AE62)</f>
        <v/>
      </c>
      <c r="J67" s="242" t="str">
        <f>IF(SIMPLvolumes!AF62=0,"",SIMPLvolumes!AF62)</f>
        <v/>
      </c>
      <c r="K67" s="242" t="str">
        <f>IF(SIMPLvolumes!AG62=0,"",SIMPLvolumes!AG62)</f>
        <v/>
      </c>
      <c r="L67" s="242" t="str">
        <f>IF(SIMPLvolumes!AH62=0,"",SIMPLvolumes!AH62)</f>
        <v/>
      </c>
      <c r="M67" s="242" t="str">
        <f>IF(SIMPLvolumes!AI62=0,"",SIMPLvolumes!AI62)</f>
        <v/>
      </c>
      <c r="N67" s="242" t="str">
        <f>IF(SIMPLvolumes!AJ62=0,"",SIMPLvolumes!AJ62)</f>
        <v/>
      </c>
      <c r="O67" s="242" t="str">
        <f>IF(SIMPLvolumes!AK62=0,"",SIMPLvolumes!AK62)</f>
        <v/>
      </c>
      <c r="P67" s="242" t="str">
        <f>IF(SIMPLvolumes!AL62=0,"",SIMPLvolumes!AL62)</f>
        <v/>
      </c>
      <c r="Q67" s="243">
        <f>'PRODUCTION LIST VOLUMES'!O70</f>
        <v>0</v>
      </c>
      <c r="R67" s="244"/>
      <c r="S67" s="20"/>
      <c r="T67" s="20"/>
      <c r="U67" s="20"/>
      <c r="V67" s="20"/>
      <c r="W67" s="20"/>
      <c r="X67" s="20"/>
      <c r="Y67" s="20"/>
      <c r="Z67" s="20"/>
    </row>
    <row r="68" ht="22.5" customHeight="1">
      <c r="A68" s="237"/>
      <c r="B68" s="241"/>
      <c r="C68" s="241" t="str">
        <f>SIMPLvolumes!D63</f>
        <v>5O</v>
      </c>
      <c r="D68" s="242" t="str">
        <f>IF(SIMPLvolumes!Z63=0,"",SIMPLvolumes!Z63)</f>
        <v/>
      </c>
      <c r="E68" s="242" t="str">
        <f>IF(SIMPLvolumes!AA63=0,"",SIMPLvolumes!AA63)</f>
        <v/>
      </c>
      <c r="F68" s="242" t="str">
        <f>IF(SIMPLvolumes!AB63=0,"",SIMPLvolumes!AB63)</f>
        <v/>
      </c>
      <c r="G68" s="242" t="str">
        <f>IF(SIMPLvolumes!AC63=0,"",SIMPLvolumes!AC63)</f>
        <v/>
      </c>
      <c r="H68" s="242" t="str">
        <f>IF(SIMPLvolumes!AD63=0,"",SIMPLvolumes!AD63)</f>
        <v/>
      </c>
      <c r="I68" s="242" t="str">
        <f>IF(SIMPLvolumes!AE63=0,"",SIMPLvolumes!AE63)</f>
        <v/>
      </c>
      <c r="J68" s="242" t="str">
        <f>IF(SIMPLvolumes!AF63=0,"",SIMPLvolumes!AF63)</f>
        <v/>
      </c>
      <c r="K68" s="242" t="str">
        <f>IF(SIMPLvolumes!AG63=0,"",SIMPLvolumes!AG63)</f>
        <v/>
      </c>
      <c r="L68" s="242" t="str">
        <f>IF(SIMPLvolumes!AH63=0,"",SIMPLvolumes!AH63)</f>
        <v/>
      </c>
      <c r="M68" s="242" t="str">
        <f>IF(SIMPLvolumes!AI63=0,"",SIMPLvolumes!AI63)</f>
        <v/>
      </c>
      <c r="N68" s="242" t="str">
        <f>IF(SIMPLvolumes!AJ63=0,"",SIMPLvolumes!AJ63)</f>
        <v/>
      </c>
      <c r="O68" s="242" t="str">
        <f>IF(SIMPLvolumes!AK63=0,"",SIMPLvolumes!AK63)</f>
        <v/>
      </c>
      <c r="P68" s="242" t="str">
        <f>IF(SIMPLvolumes!AL63=0,"",SIMPLvolumes!AL63)</f>
        <v/>
      </c>
      <c r="Q68" s="243">
        <f>'PRODUCTION LIST VOLUMES'!O71</f>
        <v>0</v>
      </c>
      <c r="R68" s="244"/>
      <c r="S68" s="20"/>
      <c r="T68" s="20"/>
      <c r="U68" s="20"/>
      <c r="V68" s="20"/>
      <c r="W68" s="20"/>
      <c r="X68" s="20"/>
      <c r="Y68" s="20"/>
      <c r="Z68" s="20"/>
    </row>
    <row r="69" ht="22.5" customHeight="1">
      <c r="A69" s="237">
        <f>B69*SIMPLvolumes!W83</f>
        <v>0</v>
      </c>
      <c r="B69" s="241">
        <f t="shared" ref="B69:B80" si="6">SUM(C69:N69)</f>
        <v>0</v>
      </c>
      <c r="C69" s="241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3"/>
      <c r="R69" s="20"/>
      <c r="S69" s="20"/>
      <c r="T69" s="20"/>
      <c r="U69" s="20"/>
      <c r="V69" s="20"/>
      <c r="W69" s="20"/>
      <c r="X69" s="20"/>
      <c r="Y69" s="20"/>
      <c r="Z69" s="20"/>
    </row>
    <row r="70" ht="22.5" customHeight="1">
      <c r="A70" s="237">
        <f>B70*SIMPLvolumes!W84</f>
        <v>0</v>
      </c>
      <c r="B70" s="241">
        <f t="shared" si="6"/>
        <v>0</v>
      </c>
      <c r="C70" s="241" t="str">
        <f>SIMPLvolumes!D78</f>
        <v>6A</v>
      </c>
      <c r="D70" s="242" t="str">
        <f>IF(SIMPLvolumes!Z78=0,"",SIMPLvolumes!Z78)</f>
        <v/>
      </c>
      <c r="E70" s="242" t="str">
        <f>IF(SIMPLvolumes!AA78=0,"",SIMPLvolumes!AA78)</f>
        <v/>
      </c>
      <c r="F70" s="242" t="str">
        <f>IF(SIMPLvolumes!AB78=0,"",SIMPLvolumes!AB78)</f>
        <v/>
      </c>
      <c r="G70" s="242" t="str">
        <f>IF(SIMPLvolumes!AC78=0,"",SIMPLvolumes!AC78)</f>
        <v/>
      </c>
      <c r="H70" s="242" t="str">
        <f>IF(SIMPLvolumes!AD78=0,"",SIMPLvolumes!AD78)</f>
        <v/>
      </c>
      <c r="I70" s="242" t="str">
        <f>IF(SIMPLvolumes!AE78=0,"",SIMPLvolumes!AE78)</f>
        <v/>
      </c>
      <c r="J70" s="242" t="str">
        <f>IF(SIMPLvolumes!AF78=0,"",SIMPLvolumes!AF78)</f>
        <v/>
      </c>
      <c r="K70" s="242" t="str">
        <f>IF(SIMPLvolumes!AG78=0,"",SIMPLvolumes!AG78)</f>
        <v/>
      </c>
      <c r="L70" s="242" t="str">
        <f>IF(SIMPLvolumes!AH78=0,"",SIMPLvolumes!AH78)</f>
        <v/>
      </c>
      <c r="M70" s="242" t="str">
        <f>IF(SIMPLvolumes!AI78=0,"",SIMPLvolumes!AI78)</f>
        <v/>
      </c>
      <c r="N70" s="242" t="str">
        <f>IF(SIMPLvolumes!AJ78=0,"",SIMPLvolumes!AJ78)</f>
        <v/>
      </c>
      <c r="O70" s="242" t="str">
        <f>IF(SIMPLvolumes!AK78=0,"",SIMPLvolumes!AK78)</f>
        <v/>
      </c>
      <c r="P70" s="242" t="str">
        <f>IF(SIMPLvolumes!AL78=0,"",SIMPLvolumes!AL78)</f>
        <v/>
      </c>
      <c r="Q70" s="243">
        <f>'PRODUCTION LIST VOLUMES'!O73</f>
        <v>0</v>
      </c>
      <c r="R70" s="20"/>
      <c r="S70" s="20"/>
      <c r="T70" s="20"/>
      <c r="U70" s="20"/>
      <c r="V70" s="20"/>
      <c r="W70" s="20"/>
      <c r="X70" s="20"/>
      <c r="Y70" s="20"/>
      <c r="Z70" s="20"/>
    </row>
    <row r="71" ht="22.5" customHeight="1">
      <c r="A71" s="237">
        <f>B71*SIMPLvolumes!W85</f>
        <v>0</v>
      </c>
      <c r="B71" s="241">
        <f t="shared" si="6"/>
        <v>0</v>
      </c>
      <c r="C71" s="241" t="str">
        <f>SIMPLvolumes!D79</f>
        <v>6B</v>
      </c>
      <c r="D71" s="242" t="str">
        <f>IF(SIMPLvolumes!Z79=0,"",SIMPLvolumes!Z79)</f>
        <v/>
      </c>
      <c r="E71" s="242" t="str">
        <f>IF(SIMPLvolumes!AA79=0,"",SIMPLvolumes!AA79)</f>
        <v/>
      </c>
      <c r="F71" s="242" t="str">
        <f>IF(SIMPLvolumes!AB79=0,"",SIMPLvolumes!AB79)</f>
        <v/>
      </c>
      <c r="G71" s="242" t="str">
        <f>IF(SIMPLvolumes!AC79=0,"",SIMPLvolumes!AC79)</f>
        <v/>
      </c>
      <c r="H71" s="242" t="str">
        <f>IF(SIMPLvolumes!AD79=0,"",SIMPLvolumes!AD79)</f>
        <v/>
      </c>
      <c r="I71" s="242" t="str">
        <f>IF(SIMPLvolumes!AE79=0,"",SIMPLvolumes!AE79)</f>
        <v/>
      </c>
      <c r="J71" s="242" t="str">
        <f>IF(SIMPLvolumes!AF79=0,"",SIMPLvolumes!AF79)</f>
        <v/>
      </c>
      <c r="K71" s="242" t="str">
        <f>IF(SIMPLvolumes!AG79=0,"",SIMPLvolumes!AG79)</f>
        <v/>
      </c>
      <c r="L71" s="242" t="str">
        <f>IF(SIMPLvolumes!AH79=0,"",SIMPLvolumes!AH79)</f>
        <v/>
      </c>
      <c r="M71" s="242" t="str">
        <f>IF(SIMPLvolumes!AI79=0,"",SIMPLvolumes!AI79)</f>
        <v/>
      </c>
      <c r="N71" s="242" t="str">
        <f>IF(SIMPLvolumes!AJ79=0,"",SIMPLvolumes!AJ79)</f>
        <v/>
      </c>
      <c r="O71" s="242" t="str">
        <f>IF(SIMPLvolumes!AK79=0,"",SIMPLvolumes!AK79)</f>
        <v/>
      </c>
      <c r="P71" s="242" t="str">
        <f>IF(SIMPLvolumes!AL79=0,"",SIMPLvolumes!AL79)</f>
        <v/>
      </c>
      <c r="Q71" s="243">
        <f>'PRODUCTION LIST VOLUMES'!O74</f>
        <v>0</v>
      </c>
      <c r="R71" s="20"/>
      <c r="S71" s="20"/>
      <c r="T71" s="20"/>
      <c r="U71" s="20"/>
      <c r="V71" s="20"/>
      <c r="W71" s="20"/>
      <c r="X71" s="20"/>
      <c r="Y71" s="20"/>
      <c r="Z71" s="20"/>
    </row>
    <row r="72" ht="22.5" customHeight="1">
      <c r="A72" s="237">
        <f>B72*SIMPLvolumes!W86</f>
        <v>0</v>
      </c>
      <c r="B72" s="241">
        <f t="shared" si="6"/>
        <v>0</v>
      </c>
      <c r="C72" s="241" t="str">
        <f>SIMPLvolumes!D80</f>
        <v>6C</v>
      </c>
      <c r="D72" s="242" t="str">
        <f>IF(SIMPLvolumes!Z80=0,"",SIMPLvolumes!Z80)</f>
        <v/>
      </c>
      <c r="E72" s="242" t="str">
        <f>IF(SIMPLvolumes!AA80=0,"",SIMPLvolumes!AA80)</f>
        <v/>
      </c>
      <c r="F72" s="242" t="str">
        <f>IF(SIMPLvolumes!AB80=0,"",SIMPLvolumes!AB80)</f>
        <v/>
      </c>
      <c r="G72" s="242" t="str">
        <f>IF(SIMPLvolumes!AC80=0,"",SIMPLvolumes!AC80)</f>
        <v/>
      </c>
      <c r="H72" s="242" t="str">
        <f>IF(SIMPLvolumes!AD80=0,"",SIMPLvolumes!AD80)</f>
        <v/>
      </c>
      <c r="I72" s="242" t="str">
        <f>IF(SIMPLvolumes!AE80=0,"",SIMPLvolumes!AE80)</f>
        <v/>
      </c>
      <c r="J72" s="242" t="str">
        <f>IF(SIMPLvolumes!AF80=0,"",SIMPLvolumes!AF80)</f>
        <v/>
      </c>
      <c r="K72" s="242" t="str">
        <f>IF(SIMPLvolumes!AG80=0,"",SIMPLvolumes!AG80)</f>
        <v/>
      </c>
      <c r="L72" s="242" t="str">
        <f>IF(SIMPLvolumes!AH80=0,"",SIMPLvolumes!AH80)</f>
        <v/>
      </c>
      <c r="M72" s="242" t="str">
        <f>IF(SIMPLvolumes!AI80=0,"",SIMPLvolumes!AI80)</f>
        <v/>
      </c>
      <c r="N72" s="242" t="str">
        <f>IF(SIMPLvolumes!AJ80=0,"",SIMPLvolumes!AJ80)</f>
        <v/>
      </c>
      <c r="O72" s="242" t="str">
        <f>IF(SIMPLvolumes!AK80=0,"",SIMPLvolumes!AK80)</f>
        <v/>
      </c>
      <c r="P72" s="242" t="str">
        <f>IF(SIMPLvolumes!AL80=0,"",SIMPLvolumes!AL80)</f>
        <v/>
      </c>
      <c r="Q72" s="243">
        <f>'PRODUCTION LIST VOLUMES'!O75</f>
        <v>0</v>
      </c>
      <c r="R72" s="20"/>
      <c r="S72" s="20"/>
      <c r="T72" s="20"/>
      <c r="U72" s="20"/>
      <c r="V72" s="20"/>
      <c r="W72" s="20"/>
      <c r="X72" s="20"/>
      <c r="Y72" s="20"/>
      <c r="Z72" s="20"/>
    </row>
    <row r="73" ht="22.5" customHeight="1">
      <c r="A73" s="237">
        <f>B73*SIMPLvolumes!W87</f>
        <v>0</v>
      </c>
      <c r="B73" s="241">
        <f t="shared" si="6"/>
        <v>0</v>
      </c>
      <c r="C73" s="241" t="str">
        <f>SIMPLvolumes!D81</f>
        <v>6J</v>
      </c>
      <c r="D73" s="242" t="str">
        <f>IF(SIMPLvolumes!Z81=0,"",SIMPLvolumes!Z81)</f>
        <v/>
      </c>
      <c r="E73" s="242" t="str">
        <f>IF(SIMPLvolumes!AA81=0,"",SIMPLvolumes!AA81)</f>
        <v/>
      </c>
      <c r="F73" s="242" t="str">
        <f>IF(SIMPLvolumes!AB81=0,"",SIMPLvolumes!AB81)</f>
        <v/>
      </c>
      <c r="G73" s="242" t="str">
        <f>IF(SIMPLvolumes!AC81=0,"",SIMPLvolumes!AC81)</f>
        <v/>
      </c>
      <c r="H73" s="242" t="str">
        <f>IF(SIMPLvolumes!AD81=0,"",SIMPLvolumes!AD81)</f>
        <v/>
      </c>
      <c r="I73" s="242" t="str">
        <f>IF(SIMPLvolumes!AE81=0,"",SIMPLvolumes!AE81)</f>
        <v/>
      </c>
      <c r="J73" s="242" t="str">
        <f>IF(SIMPLvolumes!AF81=0,"",SIMPLvolumes!AF81)</f>
        <v/>
      </c>
      <c r="K73" s="242" t="str">
        <f>IF(SIMPLvolumes!AG81=0,"",SIMPLvolumes!AG81)</f>
        <v/>
      </c>
      <c r="L73" s="242" t="str">
        <f>IF(SIMPLvolumes!AH81=0,"",SIMPLvolumes!AH81)</f>
        <v/>
      </c>
      <c r="M73" s="242" t="str">
        <f>IF(SIMPLvolumes!AI81=0,"",SIMPLvolumes!AI81)</f>
        <v/>
      </c>
      <c r="N73" s="242" t="str">
        <f>IF(SIMPLvolumes!AJ81=0,"",SIMPLvolumes!AJ81)</f>
        <v/>
      </c>
      <c r="O73" s="242" t="str">
        <f>IF(SIMPLvolumes!AK81=0,"",SIMPLvolumes!AK81)</f>
        <v/>
      </c>
      <c r="P73" s="242" t="str">
        <f>IF(SIMPLvolumes!AL81=0,"",SIMPLvolumes!AL81)</f>
        <v/>
      </c>
      <c r="Q73" s="243">
        <f>'PRODUCTION LIST VOLUMES'!O76</f>
        <v>0</v>
      </c>
      <c r="R73" s="20"/>
      <c r="S73" s="20"/>
      <c r="T73" s="20"/>
      <c r="U73" s="20"/>
      <c r="V73" s="20"/>
      <c r="W73" s="20"/>
      <c r="X73" s="20"/>
      <c r="Y73" s="20"/>
      <c r="Z73" s="20"/>
    </row>
    <row r="74" ht="22.5" customHeight="1">
      <c r="A74" s="237">
        <f>B74*SIMPLvolumes!W88</f>
        <v>0</v>
      </c>
      <c r="B74" s="241">
        <f t="shared" si="6"/>
        <v>0</v>
      </c>
      <c r="C74" s="241" t="str">
        <f>SIMPLvolumes!D82</f>
        <v>6D</v>
      </c>
      <c r="D74" s="242" t="str">
        <f>IF(SIMPLvolumes!Z82=0,"",SIMPLvolumes!Z82)</f>
        <v/>
      </c>
      <c r="E74" s="242" t="str">
        <f>IF(SIMPLvolumes!AA82=0,"",SIMPLvolumes!AA82)</f>
        <v/>
      </c>
      <c r="F74" s="242" t="str">
        <f>IF(SIMPLvolumes!AB82=0,"",SIMPLvolumes!AB82)</f>
        <v/>
      </c>
      <c r="G74" s="242" t="str">
        <f>IF(SIMPLvolumes!AC82=0,"",SIMPLvolumes!AC82)</f>
        <v/>
      </c>
      <c r="H74" s="242" t="str">
        <f>IF(SIMPLvolumes!AD82=0,"",SIMPLvolumes!AD82)</f>
        <v/>
      </c>
      <c r="I74" s="242" t="str">
        <f>IF(SIMPLvolumes!AE82=0,"",SIMPLvolumes!AE82)</f>
        <v/>
      </c>
      <c r="J74" s="242" t="str">
        <f>IF(SIMPLvolumes!AF82=0,"",SIMPLvolumes!AF82)</f>
        <v/>
      </c>
      <c r="K74" s="242" t="str">
        <f>IF(SIMPLvolumes!AG82=0,"",SIMPLvolumes!AG82)</f>
        <v/>
      </c>
      <c r="L74" s="242" t="str">
        <f>IF(SIMPLvolumes!AH82=0,"",SIMPLvolumes!AH82)</f>
        <v/>
      </c>
      <c r="M74" s="242" t="str">
        <f>IF(SIMPLvolumes!AI82=0,"",SIMPLvolumes!AI82)</f>
        <v/>
      </c>
      <c r="N74" s="242" t="str">
        <f>IF(SIMPLvolumes!AJ82=0,"",SIMPLvolumes!AJ82)</f>
        <v/>
      </c>
      <c r="O74" s="242" t="str">
        <f>IF(SIMPLvolumes!AK82=0,"",SIMPLvolumes!AK82)</f>
        <v/>
      </c>
      <c r="P74" s="242" t="str">
        <f>IF(SIMPLvolumes!AL82=0,"",SIMPLvolumes!AL82)</f>
        <v/>
      </c>
      <c r="Q74" s="243">
        <f>'PRODUCTION LIST VOLUMES'!O77</f>
        <v>0</v>
      </c>
      <c r="R74" s="20"/>
      <c r="S74" s="20"/>
      <c r="T74" s="20"/>
      <c r="U74" s="20"/>
      <c r="V74" s="20"/>
      <c r="W74" s="20"/>
      <c r="X74" s="20"/>
      <c r="Y74" s="20"/>
      <c r="Z74" s="20"/>
    </row>
    <row r="75" ht="22.5" customHeight="1">
      <c r="A75" s="237">
        <f>B75*SIMPLvolumes!W89</f>
        <v>0</v>
      </c>
      <c r="B75" s="241">
        <f t="shared" si="6"/>
        <v>0</v>
      </c>
      <c r="C75" s="241" t="str">
        <f>SIMPLvolumes!D83</f>
        <v>6E</v>
      </c>
      <c r="D75" s="242" t="str">
        <f>IF(SIMPLvolumes!Z83=0,"",SIMPLvolumes!Z83)</f>
        <v/>
      </c>
      <c r="E75" s="242" t="str">
        <f>IF(SIMPLvolumes!AA83=0,"",SIMPLvolumes!AA83)</f>
        <v/>
      </c>
      <c r="F75" s="242" t="str">
        <f>IF(SIMPLvolumes!AB83=0,"",SIMPLvolumes!AB83)</f>
        <v/>
      </c>
      <c r="G75" s="242" t="str">
        <f>IF(SIMPLvolumes!AC83=0,"",SIMPLvolumes!AC83)</f>
        <v/>
      </c>
      <c r="H75" s="242" t="str">
        <f>IF(SIMPLvolumes!AD83=0,"",SIMPLvolumes!AD83)</f>
        <v/>
      </c>
      <c r="I75" s="242" t="str">
        <f>IF(SIMPLvolumes!AE83=0,"",SIMPLvolumes!AE83)</f>
        <v/>
      </c>
      <c r="J75" s="242" t="str">
        <f>IF(SIMPLvolumes!AF83=0,"",SIMPLvolumes!AF83)</f>
        <v/>
      </c>
      <c r="K75" s="242" t="str">
        <f>IF(SIMPLvolumes!AG83=0,"",SIMPLvolumes!AG83)</f>
        <v/>
      </c>
      <c r="L75" s="242" t="str">
        <f>IF(SIMPLvolumes!AH83=0,"",SIMPLvolumes!AH83)</f>
        <v/>
      </c>
      <c r="M75" s="242" t="str">
        <f>IF(SIMPLvolumes!AI83=0,"",SIMPLvolumes!AI83)</f>
        <v/>
      </c>
      <c r="N75" s="242" t="str">
        <f>IF(SIMPLvolumes!AJ83=0,"",SIMPLvolumes!AJ83)</f>
        <v/>
      </c>
      <c r="O75" s="242" t="str">
        <f>IF(SIMPLvolumes!AK83=0,"",SIMPLvolumes!AK83)</f>
        <v/>
      </c>
      <c r="P75" s="242" t="str">
        <f>IF(SIMPLvolumes!AL83=0,"",SIMPLvolumes!AL83)</f>
        <v/>
      </c>
      <c r="Q75" s="243">
        <f>'PRODUCTION LIST VOLUMES'!O78</f>
        <v>0</v>
      </c>
      <c r="R75" s="20"/>
      <c r="S75" s="20"/>
      <c r="T75" s="20"/>
      <c r="U75" s="20"/>
      <c r="V75" s="20"/>
      <c r="W75" s="20"/>
      <c r="X75" s="20"/>
      <c r="Y75" s="20"/>
      <c r="Z75" s="20"/>
    </row>
    <row r="76" ht="22.5" customHeight="1">
      <c r="A76" s="237">
        <f>B76*SIMPLvolumes!W91</f>
        <v>0</v>
      </c>
      <c r="B76" s="241">
        <f t="shared" si="6"/>
        <v>0</v>
      </c>
      <c r="C76" s="241" t="str">
        <f>SIMPLvolumes!D84</f>
        <v>6F</v>
      </c>
      <c r="D76" s="242" t="str">
        <f>IF(SIMPLvolumes!Z84=0,"",SIMPLvolumes!Z84)</f>
        <v/>
      </c>
      <c r="E76" s="242" t="str">
        <f>IF(SIMPLvolumes!AA84=0,"",SIMPLvolumes!AA84)</f>
        <v/>
      </c>
      <c r="F76" s="242" t="str">
        <f>IF(SIMPLvolumes!AB84=0,"",SIMPLvolumes!AB84)</f>
        <v/>
      </c>
      <c r="G76" s="242" t="str">
        <f>IF(SIMPLvolumes!AC84=0,"",SIMPLvolumes!AC84)</f>
        <v/>
      </c>
      <c r="H76" s="242" t="str">
        <f>IF(SIMPLvolumes!AD84=0,"",SIMPLvolumes!AD84)</f>
        <v/>
      </c>
      <c r="I76" s="242" t="str">
        <f>IF(SIMPLvolumes!AE84=0,"",SIMPLvolumes!AE84)</f>
        <v/>
      </c>
      <c r="J76" s="242" t="str">
        <f>IF(SIMPLvolumes!AF84=0,"",SIMPLvolumes!AF84)</f>
        <v/>
      </c>
      <c r="K76" s="242" t="str">
        <f>IF(SIMPLvolumes!AG84=0,"",SIMPLvolumes!AG84)</f>
        <v/>
      </c>
      <c r="L76" s="242" t="str">
        <f>IF(SIMPLvolumes!AH84=0,"",SIMPLvolumes!AH84)</f>
        <v/>
      </c>
      <c r="M76" s="242" t="str">
        <f>IF(SIMPLvolumes!AI84=0,"",SIMPLvolumes!AI84)</f>
        <v/>
      </c>
      <c r="N76" s="242" t="str">
        <f>IF(SIMPLvolumes!AJ84=0,"",SIMPLvolumes!AJ84)</f>
        <v/>
      </c>
      <c r="O76" s="242" t="str">
        <f>IF(SIMPLvolumes!AK84=0,"",SIMPLvolumes!AK84)</f>
        <v/>
      </c>
      <c r="P76" s="242" t="str">
        <f>IF(SIMPLvolumes!AL84=0,"",SIMPLvolumes!AL84)</f>
        <v/>
      </c>
      <c r="Q76" s="243">
        <f>'PRODUCTION LIST VOLUMES'!O79</f>
        <v>0</v>
      </c>
      <c r="R76" s="20"/>
      <c r="S76" s="20"/>
      <c r="T76" s="20"/>
      <c r="U76" s="20"/>
      <c r="V76" s="20"/>
      <c r="W76" s="20"/>
      <c r="X76" s="20"/>
      <c r="Y76" s="20"/>
      <c r="Z76" s="20"/>
    </row>
    <row r="77" ht="22.5" customHeight="1">
      <c r="A77" s="237">
        <f>B77*SIMPLvolumes!W92</f>
        <v>0</v>
      </c>
      <c r="B77" s="241">
        <f t="shared" si="6"/>
        <v>0</v>
      </c>
      <c r="C77" s="241" t="str">
        <f>SIMPLvolumes!D85</f>
        <v>6G</v>
      </c>
      <c r="D77" s="242" t="str">
        <f>IF(SIMPLvolumes!Z85=0,"",SIMPLvolumes!Z85)</f>
        <v/>
      </c>
      <c r="E77" s="242" t="str">
        <f>IF(SIMPLvolumes!AA85=0,"",SIMPLvolumes!AA85)</f>
        <v/>
      </c>
      <c r="F77" s="242" t="str">
        <f>IF(SIMPLvolumes!AB85=0,"",SIMPLvolumes!AB85)</f>
        <v/>
      </c>
      <c r="G77" s="242" t="str">
        <f>IF(SIMPLvolumes!AC85=0,"",SIMPLvolumes!AC85)</f>
        <v/>
      </c>
      <c r="H77" s="242" t="str">
        <f>IF(SIMPLvolumes!AD85=0,"",SIMPLvolumes!AD85)</f>
        <v/>
      </c>
      <c r="I77" s="242" t="str">
        <f>IF(SIMPLvolumes!AE85=0,"",SIMPLvolumes!AE85)</f>
        <v/>
      </c>
      <c r="J77" s="242" t="str">
        <f>IF(SIMPLvolumes!AF85=0,"",SIMPLvolumes!AF85)</f>
        <v/>
      </c>
      <c r="K77" s="242" t="str">
        <f>IF(SIMPLvolumes!AG85=0,"",SIMPLvolumes!AG85)</f>
        <v/>
      </c>
      <c r="L77" s="242" t="str">
        <f>IF(SIMPLvolumes!AH85=0,"",SIMPLvolumes!AH85)</f>
        <v/>
      </c>
      <c r="M77" s="242" t="str">
        <f>IF(SIMPLvolumes!AI85=0,"",SIMPLvolumes!AI85)</f>
        <v/>
      </c>
      <c r="N77" s="242" t="str">
        <f>IF(SIMPLvolumes!AJ85=0,"",SIMPLvolumes!AJ85)</f>
        <v/>
      </c>
      <c r="O77" s="242" t="str">
        <f>IF(SIMPLvolumes!AK85=0,"",SIMPLvolumes!AK85)</f>
        <v/>
      </c>
      <c r="P77" s="242" t="str">
        <f>IF(SIMPLvolumes!AL85=0,"",SIMPLvolumes!AL85)</f>
        <v/>
      </c>
      <c r="Q77" s="243">
        <f>'PRODUCTION LIST VOLUMES'!O80</f>
        <v>0</v>
      </c>
      <c r="R77" s="20"/>
      <c r="S77" s="20"/>
      <c r="T77" s="20"/>
      <c r="U77" s="20"/>
      <c r="V77" s="20"/>
      <c r="W77" s="20"/>
      <c r="X77" s="20"/>
      <c r="Y77" s="20"/>
      <c r="Z77" s="20"/>
    </row>
    <row r="78" ht="22.5" customHeight="1">
      <c r="A78" s="237">
        <f>B78*SIMPLvolumes!W93</f>
        <v>0</v>
      </c>
      <c r="B78" s="241">
        <f t="shared" si="6"/>
        <v>0</v>
      </c>
      <c r="C78" s="241" t="str">
        <f>SIMPLvolumes!D86</f>
        <v>6H</v>
      </c>
      <c r="D78" s="242" t="str">
        <f>IF(SIMPLvolumes!Z86=0,"",SIMPLvolumes!Z86)</f>
        <v/>
      </c>
      <c r="E78" s="242" t="str">
        <f>IF(SIMPLvolumes!AA86=0,"",SIMPLvolumes!AA86)</f>
        <v/>
      </c>
      <c r="F78" s="242" t="str">
        <f>IF(SIMPLvolumes!AB86=0,"",SIMPLvolumes!AB86)</f>
        <v/>
      </c>
      <c r="G78" s="242" t="str">
        <f>IF(SIMPLvolumes!AC86=0,"",SIMPLvolumes!AC86)</f>
        <v/>
      </c>
      <c r="H78" s="242" t="str">
        <f>IF(SIMPLvolumes!AD86=0,"",SIMPLvolumes!AD86)</f>
        <v/>
      </c>
      <c r="I78" s="242" t="str">
        <f>IF(SIMPLvolumes!AE86=0,"",SIMPLvolumes!AE86)</f>
        <v/>
      </c>
      <c r="J78" s="242" t="str">
        <f>IF(SIMPLvolumes!AF86=0,"",SIMPLvolumes!AF86)</f>
        <v/>
      </c>
      <c r="K78" s="242" t="str">
        <f>IF(SIMPLvolumes!AG86=0,"",SIMPLvolumes!AG86)</f>
        <v/>
      </c>
      <c r="L78" s="242" t="str">
        <f>IF(SIMPLvolumes!AH86=0,"",SIMPLvolumes!AH86)</f>
        <v/>
      </c>
      <c r="M78" s="242" t="str">
        <f>IF(SIMPLvolumes!AI86=0,"",SIMPLvolumes!AI86)</f>
        <v/>
      </c>
      <c r="N78" s="242" t="str">
        <f>IF(SIMPLvolumes!AJ86=0,"",SIMPLvolumes!AJ86)</f>
        <v/>
      </c>
      <c r="O78" s="242" t="str">
        <f>IF(SIMPLvolumes!AK86=0,"",SIMPLvolumes!AK86)</f>
        <v/>
      </c>
      <c r="P78" s="242" t="str">
        <f>IF(SIMPLvolumes!AL86=0,"",SIMPLvolumes!AL86)</f>
        <v/>
      </c>
      <c r="Q78" s="243">
        <f>'PRODUCTION LIST VOLUMES'!O81</f>
        <v>0</v>
      </c>
      <c r="R78" s="20"/>
      <c r="S78" s="20"/>
      <c r="T78" s="20"/>
      <c r="U78" s="20"/>
      <c r="V78" s="20"/>
      <c r="W78" s="20"/>
      <c r="X78" s="20"/>
      <c r="Y78" s="20"/>
      <c r="Z78" s="20"/>
    </row>
    <row r="79" ht="22.5" customHeight="1">
      <c r="A79" s="237">
        <f>B79*SIMPLvolumes!W94</f>
        <v>0</v>
      </c>
      <c r="B79" s="241">
        <f t="shared" si="6"/>
        <v>0</v>
      </c>
      <c r="C79" s="241" t="str">
        <f>SIMPLvolumes!D87</f>
        <v>6I</v>
      </c>
      <c r="D79" s="242" t="str">
        <f>IF(SIMPLvolumes!Z87=0,"",SIMPLvolumes!Z87)</f>
        <v/>
      </c>
      <c r="E79" s="242" t="str">
        <f>IF(SIMPLvolumes!AA87=0,"",SIMPLvolumes!AA87)</f>
        <v/>
      </c>
      <c r="F79" s="242" t="str">
        <f>IF(SIMPLvolumes!AB87=0,"",SIMPLvolumes!AB87)</f>
        <v/>
      </c>
      <c r="G79" s="242" t="str">
        <f>IF(SIMPLvolumes!AC87=0,"",SIMPLvolumes!AC87)</f>
        <v/>
      </c>
      <c r="H79" s="242" t="str">
        <f>IF(SIMPLvolumes!AD87=0,"",SIMPLvolumes!AD87)</f>
        <v/>
      </c>
      <c r="I79" s="242" t="str">
        <f>IF(SIMPLvolumes!AE87=0,"",SIMPLvolumes!AE87)</f>
        <v/>
      </c>
      <c r="J79" s="242" t="str">
        <f>IF(SIMPLvolumes!AF87=0,"",SIMPLvolumes!AF87)</f>
        <v/>
      </c>
      <c r="K79" s="242" t="str">
        <f>IF(SIMPLvolumes!AG87=0,"",SIMPLvolumes!AG87)</f>
        <v/>
      </c>
      <c r="L79" s="242" t="str">
        <f>IF(SIMPLvolumes!AH87=0,"",SIMPLvolumes!AH87)</f>
        <v/>
      </c>
      <c r="M79" s="242" t="str">
        <f>IF(SIMPLvolumes!AI87=0,"",SIMPLvolumes!AI87)</f>
        <v/>
      </c>
      <c r="N79" s="242" t="str">
        <f>IF(SIMPLvolumes!AJ87=0,"",SIMPLvolumes!AJ87)</f>
        <v/>
      </c>
      <c r="O79" s="242" t="str">
        <f>IF(SIMPLvolumes!AK87=0,"",SIMPLvolumes!AK87)</f>
        <v/>
      </c>
      <c r="P79" s="242" t="str">
        <f>IF(SIMPLvolumes!AL87=0,"",SIMPLvolumes!AL87)</f>
        <v/>
      </c>
      <c r="Q79" s="243">
        <f>'PRODUCTION LIST VOLUMES'!O82</f>
        <v>0</v>
      </c>
      <c r="R79" s="20"/>
      <c r="S79" s="20"/>
      <c r="T79" s="20"/>
      <c r="U79" s="20"/>
      <c r="V79" s="20"/>
      <c r="W79" s="20"/>
      <c r="X79" s="20"/>
      <c r="Y79" s="20"/>
      <c r="Z79" s="20"/>
    </row>
    <row r="80" ht="22.5" customHeight="1">
      <c r="A80" s="237">
        <f>B80*SIMPLvolumes!W95</f>
        <v>0</v>
      </c>
      <c r="B80" s="241">
        <f t="shared" si="6"/>
        <v>0</v>
      </c>
      <c r="C80" s="241" t="str">
        <f>SIMPLvolumes!D88</f>
        <v>6K</v>
      </c>
      <c r="D80" s="242" t="str">
        <f>IF(SIMPLvolumes!Z88=0,"",SIMPLvolumes!Z88)</f>
        <v/>
      </c>
      <c r="E80" s="242" t="str">
        <f>IF(SIMPLvolumes!AA88=0,"",SIMPLvolumes!AA88)</f>
        <v/>
      </c>
      <c r="F80" s="242" t="str">
        <f>IF(SIMPLvolumes!AB88=0,"",SIMPLvolumes!AB88)</f>
        <v/>
      </c>
      <c r="G80" s="242" t="str">
        <f>IF(SIMPLvolumes!AC88=0,"",SIMPLvolumes!AC88)</f>
        <v/>
      </c>
      <c r="H80" s="242" t="str">
        <f>IF(SIMPLvolumes!AD88=0,"",SIMPLvolumes!AD88)</f>
        <v/>
      </c>
      <c r="I80" s="242" t="str">
        <f>IF(SIMPLvolumes!AE88=0,"",SIMPLvolumes!AE88)</f>
        <v/>
      </c>
      <c r="J80" s="242" t="str">
        <f>IF(SIMPLvolumes!AF88=0,"",SIMPLvolumes!AF88)</f>
        <v/>
      </c>
      <c r="K80" s="242" t="str">
        <f>IF(SIMPLvolumes!AG88=0,"",SIMPLvolumes!AG88)</f>
        <v/>
      </c>
      <c r="L80" s="242" t="str">
        <f>IF(SIMPLvolumes!AH88=0,"",SIMPLvolumes!AH88)</f>
        <v/>
      </c>
      <c r="M80" s="242" t="str">
        <f>IF(SIMPLvolumes!AI88=0,"",SIMPLvolumes!AI88)</f>
        <v/>
      </c>
      <c r="N80" s="242" t="str">
        <f>IF(SIMPLvolumes!AJ88=0,"",SIMPLvolumes!AJ88)</f>
        <v/>
      </c>
      <c r="O80" s="242" t="str">
        <f>IF(SIMPLvolumes!AK88=0,"",SIMPLvolumes!AK88)</f>
        <v/>
      </c>
      <c r="P80" s="242" t="str">
        <f>IF(SIMPLvolumes!AL88=0,"",SIMPLvolumes!AL88)</f>
        <v/>
      </c>
      <c r="Q80" s="243">
        <f>'PRODUCTION LIST VOLUMES'!O83</f>
        <v>0</v>
      </c>
      <c r="R80" s="20"/>
      <c r="S80" s="20"/>
      <c r="T80" s="20"/>
      <c r="U80" s="20"/>
      <c r="V80" s="20"/>
      <c r="W80" s="20"/>
      <c r="X80" s="20"/>
      <c r="Y80" s="20"/>
      <c r="Z80" s="20"/>
    </row>
    <row r="81" ht="22.5" customHeight="1">
      <c r="A81" s="237"/>
      <c r="B81" s="241"/>
      <c r="C81" s="241" t="str">
        <f>SIMPLvolumes!D76</f>
        <v>6L</v>
      </c>
      <c r="D81" s="242" t="str">
        <f>IF(SIMPLvolumes!Z76=0,"",SIMPLvolumes!Z76)</f>
        <v/>
      </c>
      <c r="E81" s="242" t="str">
        <f>IF(SIMPLvolumes!AA76=0,"",SIMPLvolumes!AA76)</f>
        <v/>
      </c>
      <c r="F81" s="242" t="str">
        <f>IF(SIMPLvolumes!AB76=0,"",SIMPLvolumes!AB76)</f>
        <v/>
      </c>
      <c r="G81" s="242" t="str">
        <f>IF(SIMPLvolumes!AC76=0,"",SIMPLvolumes!AC76)</f>
        <v/>
      </c>
      <c r="H81" s="242" t="str">
        <f>IF(SIMPLvolumes!AD76=0,"",SIMPLvolumes!AD76)</f>
        <v/>
      </c>
      <c r="I81" s="242" t="str">
        <f>IF(SIMPLvolumes!AE76=0,"",SIMPLvolumes!AE76)</f>
        <v/>
      </c>
      <c r="J81" s="242" t="str">
        <f>IF(SIMPLvolumes!AF76=0,"",SIMPLvolumes!AF76)</f>
        <v/>
      </c>
      <c r="K81" s="242" t="str">
        <f>IF(SIMPLvolumes!AG76=0,"",SIMPLvolumes!AG76)</f>
        <v/>
      </c>
      <c r="L81" s="242" t="str">
        <f>IF(SIMPLvolumes!AH76=0,"",SIMPLvolumes!AH76)</f>
        <v/>
      </c>
      <c r="M81" s="242" t="str">
        <f>IF(SIMPLvolumes!AI76=0,"",SIMPLvolumes!AI76)</f>
        <v/>
      </c>
      <c r="N81" s="242" t="str">
        <f>IF(SIMPLvolumes!AJ76=0,"",SIMPLvolumes!AJ76)</f>
        <v/>
      </c>
      <c r="O81" s="242" t="str">
        <f>IF(SIMPLvolumes!AK76=0,"",SIMPLvolumes!AK76)</f>
        <v/>
      </c>
      <c r="P81" s="242" t="str">
        <f>IF(SIMPLvolumes!AL76=0,"",SIMPLvolumes!AL76)</f>
        <v/>
      </c>
      <c r="Q81" s="243">
        <f>'PRODUCTION LIST VOLUMES'!O84</f>
        <v>0</v>
      </c>
      <c r="R81" s="20"/>
      <c r="S81" s="20"/>
      <c r="T81" s="20"/>
      <c r="U81" s="20"/>
      <c r="V81" s="20"/>
      <c r="W81" s="20"/>
      <c r="X81" s="20"/>
      <c r="Y81" s="20"/>
      <c r="Z81" s="20"/>
    </row>
    <row r="82" ht="22.5" customHeight="1">
      <c r="A82" s="237"/>
      <c r="B82" s="241"/>
      <c r="C82" s="241" t="str">
        <f>SIMPLvolumes!D77</f>
        <v>6M</v>
      </c>
      <c r="D82" s="242" t="str">
        <f>IF(SIMPLvolumes!Z77=0,"",SIMPLvolumes!Z77)</f>
        <v/>
      </c>
      <c r="E82" s="242" t="str">
        <f>IF(SIMPLvolumes!AA77=0,"",SIMPLvolumes!AA77)</f>
        <v/>
      </c>
      <c r="F82" s="242" t="str">
        <f>IF(SIMPLvolumes!AB77=0,"",SIMPLvolumes!AB77)</f>
        <v/>
      </c>
      <c r="G82" s="242" t="str">
        <f>IF(SIMPLvolumes!AC77=0,"",SIMPLvolumes!AC77)</f>
        <v/>
      </c>
      <c r="H82" s="242" t="str">
        <f>IF(SIMPLvolumes!AD77=0,"",SIMPLvolumes!AD77)</f>
        <v/>
      </c>
      <c r="I82" s="242" t="str">
        <f>IF(SIMPLvolumes!AE77=0,"",SIMPLvolumes!AE77)</f>
        <v/>
      </c>
      <c r="J82" s="242" t="str">
        <f>IF(SIMPLvolumes!AF77=0,"",SIMPLvolumes!AF77)</f>
        <v/>
      </c>
      <c r="K82" s="242" t="str">
        <f>IF(SIMPLvolumes!AG77=0,"",SIMPLvolumes!AG77)</f>
        <v/>
      </c>
      <c r="L82" s="242" t="str">
        <f>IF(SIMPLvolumes!AH77=0,"",SIMPLvolumes!AH77)</f>
        <v/>
      </c>
      <c r="M82" s="242" t="str">
        <f>IF(SIMPLvolumes!AI77=0,"",SIMPLvolumes!AI77)</f>
        <v/>
      </c>
      <c r="N82" s="242" t="str">
        <f>IF(SIMPLvolumes!AJ77=0,"",SIMPLvolumes!AJ77)</f>
        <v/>
      </c>
      <c r="O82" s="242" t="str">
        <f>IF(SIMPLvolumes!AK77=0,"",SIMPLvolumes!AK77)</f>
        <v/>
      </c>
      <c r="P82" s="242" t="str">
        <f>IF(SIMPLvolumes!AL77=0,"",SIMPLvolumes!AL77)</f>
        <v/>
      </c>
      <c r="Q82" s="243">
        <f>'PRODUCTION LIST VOLUMES'!O85</f>
        <v>0</v>
      </c>
      <c r="R82" s="20"/>
      <c r="S82" s="20"/>
      <c r="T82" s="20"/>
      <c r="U82" s="20"/>
      <c r="V82" s="20"/>
      <c r="W82" s="20"/>
      <c r="X82" s="20"/>
      <c r="Y82" s="20"/>
      <c r="Z82" s="20"/>
    </row>
    <row r="83" ht="22.5" customHeight="1">
      <c r="A83" s="237">
        <f>B83*SIMPLvolumes!W96</f>
        <v>0</v>
      </c>
      <c r="B83" s="241">
        <f t="shared" ref="B83:B100" si="7">SUM(C83:N83)</f>
        <v>0</v>
      </c>
      <c r="C83" s="241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3"/>
      <c r="R83" s="20"/>
      <c r="S83" s="20"/>
      <c r="T83" s="20"/>
      <c r="U83" s="20"/>
      <c r="V83" s="20"/>
      <c r="W83" s="20"/>
      <c r="X83" s="20"/>
      <c r="Y83" s="20"/>
      <c r="Z83" s="20"/>
    </row>
    <row r="84" ht="22.5" customHeight="1">
      <c r="A84" s="237">
        <f>B84*SIMPLvolumes!W97</f>
        <v>0</v>
      </c>
      <c r="B84" s="241">
        <f t="shared" si="7"/>
        <v>0</v>
      </c>
      <c r="C84" s="241" t="str">
        <f>SIMPLvolumes!D91</f>
        <v>7A</v>
      </c>
      <c r="D84" s="242" t="str">
        <f>IF(SIMPLvolumes!Z91=0,"",SIMPLvolumes!Z91)</f>
        <v/>
      </c>
      <c r="E84" s="242" t="str">
        <f>IF(SIMPLvolumes!AA91=0,"",SIMPLvolumes!AA91)</f>
        <v/>
      </c>
      <c r="F84" s="242" t="str">
        <f>IF(SIMPLvolumes!AB91=0,"",SIMPLvolumes!AB91)</f>
        <v/>
      </c>
      <c r="G84" s="242" t="str">
        <f>IF(SIMPLvolumes!AC91=0,"",SIMPLvolumes!AC91)</f>
        <v/>
      </c>
      <c r="H84" s="242" t="str">
        <f>IF(SIMPLvolumes!AD91=0,"",SIMPLvolumes!AD91)</f>
        <v/>
      </c>
      <c r="I84" s="242" t="str">
        <f>IF(SIMPLvolumes!AE91=0,"",SIMPLvolumes!AE91)</f>
        <v/>
      </c>
      <c r="J84" s="242" t="str">
        <f>IF(SIMPLvolumes!AF91=0,"",SIMPLvolumes!AF91)</f>
        <v/>
      </c>
      <c r="K84" s="242" t="str">
        <f>IF(SIMPLvolumes!AG91=0,"",SIMPLvolumes!AG91)</f>
        <v/>
      </c>
      <c r="L84" s="242" t="str">
        <f>IF(SIMPLvolumes!AH91=0,"",SIMPLvolumes!AH91)</f>
        <v/>
      </c>
      <c r="M84" s="242" t="str">
        <f>IF(SIMPLvolumes!AI91=0,"",SIMPLvolumes!AI91)</f>
        <v/>
      </c>
      <c r="N84" s="242" t="str">
        <f>IF(SIMPLvolumes!AJ91=0,"",SIMPLvolumes!AJ91)</f>
        <v/>
      </c>
      <c r="O84" s="242" t="str">
        <f>IF(SIMPLvolumes!AK91=0,"",SIMPLvolumes!AK91)</f>
        <v/>
      </c>
      <c r="P84" s="242" t="str">
        <f>IF(SIMPLvolumes!AL91=0,"",SIMPLvolumes!AL91)</f>
        <v/>
      </c>
      <c r="Q84" s="243">
        <f>'PRODUCTION LIST VOLUMES'!O87</f>
        <v>0</v>
      </c>
      <c r="R84" s="20"/>
      <c r="S84" s="20"/>
      <c r="T84" s="20"/>
      <c r="U84" s="20"/>
      <c r="V84" s="20"/>
      <c r="W84" s="20"/>
      <c r="X84" s="20"/>
      <c r="Y84" s="20"/>
      <c r="Z84" s="20"/>
    </row>
    <row r="85" ht="22.5" customHeight="1">
      <c r="A85" s="237">
        <f>B85*SIMPLvolumes!W98</f>
        <v>0</v>
      </c>
      <c r="B85" s="241">
        <f t="shared" si="7"/>
        <v>0</v>
      </c>
      <c r="C85" s="241" t="str">
        <f>SIMPLvolumes!D92</f>
        <v>7B</v>
      </c>
      <c r="D85" s="242" t="str">
        <f>IF(SIMPLvolumes!Z92=0,"",SIMPLvolumes!Z92)</f>
        <v/>
      </c>
      <c r="E85" s="242" t="str">
        <f>IF(SIMPLvolumes!AA92=0,"",SIMPLvolumes!AA92)</f>
        <v/>
      </c>
      <c r="F85" s="242" t="str">
        <f>IF(SIMPLvolumes!AB92=0,"",SIMPLvolumes!AB92)</f>
        <v/>
      </c>
      <c r="G85" s="242" t="str">
        <f>IF(SIMPLvolumes!AC92=0,"",SIMPLvolumes!AC92)</f>
        <v/>
      </c>
      <c r="H85" s="242" t="str">
        <f>IF(SIMPLvolumes!AD92=0,"",SIMPLvolumes!AD92)</f>
        <v/>
      </c>
      <c r="I85" s="242" t="str">
        <f>IF(SIMPLvolumes!AE92=0,"",SIMPLvolumes!AE92)</f>
        <v/>
      </c>
      <c r="J85" s="242" t="str">
        <f>IF(SIMPLvolumes!AF92=0,"",SIMPLvolumes!AF92)</f>
        <v/>
      </c>
      <c r="K85" s="242" t="str">
        <f>IF(SIMPLvolumes!AG92=0,"",SIMPLvolumes!AG92)</f>
        <v/>
      </c>
      <c r="L85" s="242" t="str">
        <f>IF(SIMPLvolumes!AH92=0,"",SIMPLvolumes!AH92)</f>
        <v/>
      </c>
      <c r="M85" s="242" t="str">
        <f>IF(SIMPLvolumes!AI92=0,"",SIMPLvolumes!AI92)</f>
        <v/>
      </c>
      <c r="N85" s="242" t="str">
        <f>IF(SIMPLvolumes!AJ92=0,"",SIMPLvolumes!AJ92)</f>
        <v/>
      </c>
      <c r="O85" s="242" t="str">
        <f>IF(SIMPLvolumes!AK92=0,"",SIMPLvolumes!AK92)</f>
        <v/>
      </c>
      <c r="P85" s="242" t="str">
        <f>IF(SIMPLvolumes!AL92=0,"",SIMPLvolumes!AL92)</f>
        <v/>
      </c>
      <c r="Q85" s="243">
        <f>'PRODUCTION LIST VOLUMES'!O88</f>
        <v>0</v>
      </c>
      <c r="R85" s="20"/>
      <c r="S85" s="20"/>
      <c r="T85" s="20"/>
      <c r="U85" s="20"/>
      <c r="V85" s="20"/>
      <c r="W85" s="20"/>
      <c r="X85" s="20"/>
      <c r="Y85" s="20"/>
      <c r="Z85" s="20"/>
    </row>
    <row r="86" ht="22.5" customHeight="1">
      <c r="A86" s="237">
        <f>B86*SIMPLvolumes!W99</f>
        <v>0</v>
      </c>
      <c r="B86" s="241">
        <f t="shared" si="7"/>
        <v>0</v>
      </c>
      <c r="C86" s="241" t="str">
        <f>SIMPLvolumes!D93</f>
        <v>7C</v>
      </c>
      <c r="D86" s="242" t="str">
        <f>IF(SIMPLvolumes!Z93=0,"",SIMPLvolumes!Z93)</f>
        <v/>
      </c>
      <c r="E86" s="242" t="str">
        <f>IF(SIMPLvolumes!AA93=0,"",SIMPLvolumes!AA93)</f>
        <v/>
      </c>
      <c r="F86" s="242" t="str">
        <f>IF(SIMPLvolumes!AB93=0,"",SIMPLvolumes!AB93)</f>
        <v/>
      </c>
      <c r="G86" s="242" t="str">
        <f>IF(SIMPLvolumes!AC93=0,"",SIMPLvolumes!AC93)</f>
        <v/>
      </c>
      <c r="H86" s="242" t="str">
        <f>IF(SIMPLvolumes!AD93=0,"",SIMPLvolumes!AD93)</f>
        <v/>
      </c>
      <c r="I86" s="242" t="str">
        <f>IF(SIMPLvolumes!AE93=0,"",SIMPLvolumes!AE93)</f>
        <v/>
      </c>
      <c r="J86" s="242" t="str">
        <f>IF(SIMPLvolumes!AF93=0,"",SIMPLvolumes!AF93)</f>
        <v/>
      </c>
      <c r="K86" s="242" t="str">
        <f>IF(SIMPLvolumes!AG93=0,"",SIMPLvolumes!AG93)</f>
        <v/>
      </c>
      <c r="L86" s="242" t="str">
        <f>IF(SIMPLvolumes!AH93=0,"",SIMPLvolumes!AH93)</f>
        <v/>
      </c>
      <c r="M86" s="242" t="str">
        <f>IF(SIMPLvolumes!AI93=0,"",SIMPLvolumes!AI93)</f>
        <v/>
      </c>
      <c r="N86" s="242" t="str">
        <f>IF(SIMPLvolumes!AJ93=0,"",SIMPLvolumes!AJ93)</f>
        <v/>
      </c>
      <c r="O86" s="242" t="str">
        <f>IF(SIMPLvolumes!AK93=0,"",SIMPLvolumes!AK93)</f>
        <v/>
      </c>
      <c r="P86" s="242" t="str">
        <f>IF(SIMPLvolumes!AL93=0,"",SIMPLvolumes!AL93)</f>
        <v/>
      </c>
      <c r="Q86" s="243">
        <f>'PRODUCTION LIST VOLUMES'!O89</f>
        <v>0</v>
      </c>
      <c r="R86" s="20"/>
      <c r="S86" s="20"/>
      <c r="T86" s="20"/>
      <c r="U86" s="20"/>
      <c r="V86" s="20"/>
      <c r="W86" s="20"/>
      <c r="X86" s="20"/>
      <c r="Y86" s="20"/>
      <c r="Z86" s="20"/>
    </row>
    <row r="87" ht="22.5" customHeight="1">
      <c r="A87" s="237">
        <f>B87*SIMPLvolumes!W100</f>
        <v>0</v>
      </c>
      <c r="B87" s="241">
        <f t="shared" si="7"/>
        <v>0</v>
      </c>
      <c r="C87" s="241" t="str">
        <f>SIMPLvolumes!D94</f>
        <v>7D</v>
      </c>
      <c r="D87" s="242" t="str">
        <f>IF(SIMPLvolumes!Z94=0,"",SIMPLvolumes!Z94)</f>
        <v/>
      </c>
      <c r="E87" s="242" t="str">
        <f>IF(SIMPLvolumes!AA94=0,"",SIMPLvolumes!AA94)</f>
        <v/>
      </c>
      <c r="F87" s="242" t="str">
        <f>IF(SIMPLvolumes!AB94=0,"",SIMPLvolumes!AB94)</f>
        <v/>
      </c>
      <c r="G87" s="242" t="str">
        <f>IF(SIMPLvolumes!AC94=0,"",SIMPLvolumes!AC94)</f>
        <v/>
      </c>
      <c r="H87" s="242" t="str">
        <f>IF(SIMPLvolumes!AD94=0,"",SIMPLvolumes!AD94)</f>
        <v/>
      </c>
      <c r="I87" s="242" t="str">
        <f>IF(SIMPLvolumes!AE94=0,"",SIMPLvolumes!AE94)</f>
        <v/>
      </c>
      <c r="J87" s="242" t="str">
        <f>IF(SIMPLvolumes!AF94=0,"",SIMPLvolumes!AF94)</f>
        <v/>
      </c>
      <c r="K87" s="242" t="str">
        <f>IF(SIMPLvolumes!AG94=0,"",SIMPLvolumes!AG94)</f>
        <v/>
      </c>
      <c r="L87" s="242" t="str">
        <f>IF(SIMPLvolumes!AH94=0,"",SIMPLvolumes!AH94)</f>
        <v/>
      </c>
      <c r="M87" s="242" t="str">
        <f>IF(SIMPLvolumes!AI94=0,"",SIMPLvolumes!AI94)</f>
        <v/>
      </c>
      <c r="N87" s="242" t="str">
        <f>IF(SIMPLvolumes!AJ94=0,"",SIMPLvolumes!AJ94)</f>
        <v/>
      </c>
      <c r="O87" s="242" t="str">
        <f>IF(SIMPLvolumes!AK94=0,"",SIMPLvolumes!AK94)</f>
        <v/>
      </c>
      <c r="P87" s="242" t="str">
        <f>IF(SIMPLvolumes!AL94=0,"",SIMPLvolumes!AL94)</f>
        <v/>
      </c>
      <c r="Q87" s="243">
        <f>'PRODUCTION LIST VOLUMES'!O90</f>
        <v>0</v>
      </c>
      <c r="R87" s="20"/>
      <c r="S87" s="20"/>
      <c r="T87" s="20"/>
      <c r="U87" s="20"/>
      <c r="V87" s="20"/>
      <c r="W87" s="20"/>
      <c r="X87" s="20"/>
      <c r="Y87" s="20"/>
      <c r="Z87" s="20"/>
    </row>
    <row r="88" ht="22.5" customHeight="1">
      <c r="A88" s="237">
        <f>B88*SIMPLvolumes!W101</f>
        <v>0</v>
      </c>
      <c r="B88" s="241">
        <f t="shared" si="7"/>
        <v>0</v>
      </c>
      <c r="C88" s="241" t="str">
        <f>SIMPLvolumes!D95</f>
        <v>7E</v>
      </c>
      <c r="D88" s="242" t="str">
        <f>IF(SIMPLvolumes!Z95=0,"",SIMPLvolumes!Z95)</f>
        <v/>
      </c>
      <c r="E88" s="242" t="str">
        <f>IF(SIMPLvolumes!AA95=0,"",SIMPLvolumes!AA95)</f>
        <v/>
      </c>
      <c r="F88" s="242" t="str">
        <f>IF(SIMPLvolumes!AB95=0,"",SIMPLvolumes!AB95)</f>
        <v/>
      </c>
      <c r="G88" s="242" t="str">
        <f>IF(SIMPLvolumes!AC95=0,"",SIMPLvolumes!AC95)</f>
        <v/>
      </c>
      <c r="H88" s="242" t="str">
        <f>IF(SIMPLvolumes!AD95=0,"",SIMPLvolumes!AD95)</f>
        <v/>
      </c>
      <c r="I88" s="242" t="str">
        <f>IF(SIMPLvolumes!AE95=0,"",SIMPLvolumes!AE95)</f>
        <v/>
      </c>
      <c r="J88" s="242" t="str">
        <f>IF(SIMPLvolumes!AF95=0,"",SIMPLvolumes!AF95)</f>
        <v/>
      </c>
      <c r="K88" s="242" t="str">
        <f>IF(SIMPLvolumes!AG95=0,"",SIMPLvolumes!AG95)</f>
        <v/>
      </c>
      <c r="L88" s="242" t="str">
        <f>IF(SIMPLvolumes!AH95=0,"",SIMPLvolumes!AH95)</f>
        <v/>
      </c>
      <c r="M88" s="242" t="str">
        <f>IF(SIMPLvolumes!AI95=0,"",SIMPLvolumes!AI95)</f>
        <v/>
      </c>
      <c r="N88" s="242" t="str">
        <f>IF(SIMPLvolumes!AJ95=0,"",SIMPLvolumes!AJ95)</f>
        <v/>
      </c>
      <c r="O88" s="242" t="str">
        <f>IF(SIMPLvolumes!AK95=0,"",SIMPLvolumes!AK95)</f>
        <v/>
      </c>
      <c r="P88" s="242" t="str">
        <f>IF(SIMPLvolumes!AL95=0,"",SIMPLvolumes!AL95)</f>
        <v/>
      </c>
      <c r="Q88" s="243">
        <f>'PRODUCTION LIST VOLUMES'!O91</f>
        <v>0</v>
      </c>
      <c r="R88" s="20"/>
      <c r="S88" s="20"/>
      <c r="T88" s="20"/>
      <c r="U88" s="20"/>
      <c r="V88" s="20"/>
      <c r="W88" s="20"/>
      <c r="X88" s="20"/>
      <c r="Y88" s="20"/>
      <c r="Z88" s="20"/>
    </row>
    <row r="89" ht="22.5" customHeight="1">
      <c r="A89" s="237">
        <f>B89*SIMPLvolumes!W102</f>
        <v>0</v>
      </c>
      <c r="B89" s="241">
        <f t="shared" si="7"/>
        <v>0</v>
      </c>
      <c r="C89" s="241" t="str">
        <f>SIMPLvolumes!D96</f>
        <v>7F</v>
      </c>
      <c r="D89" s="242" t="str">
        <f>IF(SIMPLvolumes!Z96=0,"",SIMPLvolumes!Z96)</f>
        <v/>
      </c>
      <c r="E89" s="242" t="str">
        <f>IF(SIMPLvolumes!AA96=0,"",SIMPLvolumes!AA96)</f>
        <v/>
      </c>
      <c r="F89" s="242" t="str">
        <f>IF(SIMPLvolumes!AB96=0,"",SIMPLvolumes!AB96)</f>
        <v/>
      </c>
      <c r="G89" s="242" t="str">
        <f>IF(SIMPLvolumes!AC96=0,"",SIMPLvolumes!AC96)</f>
        <v/>
      </c>
      <c r="H89" s="242" t="str">
        <f>IF(SIMPLvolumes!AD96=0,"",SIMPLvolumes!AD96)</f>
        <v/>
      </c>
      <c r="I89" s="242" t="str">
        <f>IF(SIMPLvolumes!AE96=0,"",SIMPLvolumes!AE96)</f>
        <v/>
      </c>
      <c r="J89" s="242" t="str">
        <f>IF(SIMPLvolumes!AF96=0,"",SIMPLvolumes!AF96)</f>
        <v/>
      </c>
      <c r="K89" s="242" t="str">
        <f>IF(SIMPLvolumes!AG96=0,"",SIMPLvolumes!AG96)</f>
        <v/>
      </c>
      <c r="L89" s="242" t="str">
        <f>IF(SIMPLvolumes!AH96=0,"",SIMPLvolumes!AH96)</f>
        <v/>
      </c>
      <c r="M89" s="242" t="str">
        <f>IF(SIMPLvolumes!AI96=0,"",SIMPLvolumes!AI96)</f>
        <v/>
      </c>
      <c r="N89" s="242" t="str">
        <f>IF(SIMPLvolumes!AJ96=0,"",SIMPLvolumes!AJ96)</f>
        <v/>
      </c>
      <c r="O89" s="242" t="str">
        <f>IF(SIMPLvolumes!AK96=0,"",SIMPLvolumes!AK96)</f>
        <v/>
      </c>
      <c r="P89" s="242" t="str">
        <f>IF(SIMPLvolumes!AL96=0,"",SIMPLvolumes!AL96)</f>
        <v/>
      </c>
      <c r="Q89" s="243">
        <f>'PRODUCTION LIST VOLUMES'!O92</f>
        <v>0</v>
      </c>
      <c r="R89" s="20"/>
      <c r="S89" s="20"/>
      <c r="T89" s="20"/>
      <c r="U89" s="20"/>
      <c r="V89" s="20"/>
      <c r="W89" s="20"/>
      <c r="X89" s="20"/>
      <c r="Y89" s="20"/>
      <c r="Z89" s="20"/>
    </row>
    <row r="90" ht="22.5" customHeight="1">
      <c r="A90" s="237">
        <f>B90*SIMPLvolumes!W108</f>
        <v>0</v>
      </c>
      <c r="B90" s="241">
        <f t="shared" si="7"/>
        <v>0</v>
      </c>
      <c r="C90" s="241" t="str">
        <f>SIMPLvolumes!D97</f>
        <v>7G</v>
      </c>
      <c r="D90" s="242" t="str">
        <f>IF(SIMPLvolumes!Z97=0,"",SIMPLvolumes!Z97)</f>
        <v/>
      </c>
      <c r="E90" s="242" t="str">
        <f>IF(SIMPLvolumes!AA97=0,"",SIMPLvolumes!AA97)</f>
        <v/>
      </c>
      <c r="F90" s="242" t="str">
        <f>IF(SIMPLvolumes!AB97=0,"",SIMPLvolumes!AB97)</f>
        <v/>
      </c>
      <c r="G90" s="242" t="str">
        <f>IF(SIMPLvolumes!AC97=0,"",SIMPLvolumes!AC97)</f>
        <v/>
      </c>
      <c r="H90" s="242" t="str">
        <f>IF(SIMPLvolumes!AD97=0,"",SIMPLvolumes!AD97)</f>
        <v/>
      </c>
      <c r="I90" s="242" t="str">
        <f>IF(SIMPLvolumes!AE97=0,"",SIMPLvolumes!AE97)</f>
        <v/>
      </c>
      <c r="J90" s="242" t="str">
        <f>IF(SIMPLvolumes!AF97=0,"",SIMPLvolumes!AF97)</f>
        <v/>
      </c>
      <c r="K90" s="242" t="str">
        <f>IF(SIMPLvolumes!AG97=0,"",SIMPLvolumes!AG97)</f>
        <v/>
      </c>
      <c r="L90" s="242" t="str">
        <f>IF(SIMPLvolumes!AH97=0,"",SIMPLvolumes!AH97)</f>
        <v/>
      </c>
      <c r="M90" s="242" t="str">
        <f>IF(SIMPLvolumes!AI97=0,"",SIMPLvolumes!AI97)</f>
        <v/>
      </c>
      <c r="N90" s="242" t="str">
        <f>IF(SIMPLvolumes!AJ97=0,"",SIMPLvolumes!AJ97)</f>
        <v/>
      </c>
      <c r="O90" s="242" t="str">
        <f>IF(SIMPLvolumes!AK97=0,"",SIMPLvolumes!AK97)</f>
        <v/>
      </c>
      <c r="P90" s="242" t="str">
        <f>IF(SIMPLvolumes!AL97=0,"",SIMPLvolumes!AL97)</f>
        <v/>
      </c>
      <c r="Q90" s="243">
        <f>'PRODUCTION LIST VOLUMES'!O93</f>
        <v>0</v>
      </c>
      <c r="R90" s="20"/>
      <c r="S90" s="20"/>
      <c r="T90" s="20"/>
      <c r="U90" s="20"/>
      <c r="V90" s="20"/>
      <c r="W90" s="20"/>
      <c r="X90" s="20"/>
      <c r="Y90" s="20"/>
      <c r="Z90" s="20"/>
    </row>
    <row r="91" ht="22.5" customHeight="1">
      <c r="A91" s="237">
        <f>B91*SIMPLvolumes!W110</f>
        <v>0</v>
      </c>
      <c r="B91" s="241">
        <f t="shared" si="7"/>
        <v>0</v>
      </c>
      <c r="C91" s="241" t="str">
        <f>SIMPLvolumes!D98</f>
        <v>7H</v>
      </c>
      <c r="D91" s="242" t="str">
        <f>IF(SIMPLvolumes!Z98=0,"",SIMPLvolumes!Z98)</f>
        <v/>
      </c>
      <c r="E91" s="242" t="str">
        <f>IF(SIMPLvolumes!AA98=0,"",SIMPLvolumes!AA98)</f>
        <v/>
      </c>
      <c r="F91" s="242" t="str">
        <f>IF(SIMPLvolumes!AB98=0,"",SIMPLvolumes!AB98)</f>
        <v/>
      </c>
      <c r="G91" s="242" t="str">
        <f>IF(SIMPLvolumes!AC98=0,"",SIMPLvolumes!AC98)</f>
        <v/>
      </c>
      <c r="H91" s="242" t="str">
        <f>IF(SIMPLvolumes!AD98=0,"",SIMPLvolumes!AD98)</f>
        <v/>
      </c>
      <c r="I91" s="242" t="str">
        <f>IF(SIMPLvolumes!AE98=0,"",SIMPLvolumes!AE98)</f>
        <v/>
      </c>
      <c r="J91" s="242" t="str">
        <f>IF(SIMPLvolumes!AF98=0,"",SIMPLvolumes!AF98)</f>
        <v/>
      </c>
      <c r="K91" s="242" t="str">
        <f>IF(SIMPLvolumes!AG98=0,"",SIMPLvolumes!AG98)</f>
        <v/>
      </c>
      <c r="L91" s="242" t="str">
        <f>IF(SIMPLvolumes!AH98=0,"",SIMPLvolumes!AH98)</f>
        <v/>
      </c>
      <c r="M91" s="242" t="str">
        <f>IF(SIMPLvolumes!AI98=0,"",SIMPLvolumes!AI98)</f>
        <v/>
      </c>
      <c r="N91" s="242" t="str">
        <f>IF(SIMPLvolumes!AJ98=0,"",SIMPLvolumes!AJ98)</f>
        <v/>
      </c>
      <c r="O91" s="242" t="str">
        <f>IF(SIMPLvolumes!AK98=0,"",SIMPLvolumes!AK98)</f>
        <v/>
      </c>
      <c r="P91" s="242" t="str">
        <f>IF(SIMPLvolumes!AL98=0,"",SIMPLvolumes!AL98)</f>
        <v/>
      </c>
      <c r="Q91" s="243">
        <f>'PRODUCTION LIST VOLUMES'!O94</f>
        <v>0</v>
      </c>
      <c r="R91" s="20"/>
      <c r="S91" s="20"/>
      <c r="T91" s="20"/>
      <c r="U91" s="20"/>
      <c r="V91" s="20"/>
      <c r="W91" s="20"/>
      <c r="X91" s="20"/>
      <c r="Y91" s="20"/>
      <c r="Z91" s="20"/>
    </row>
    <row r="92" ht="22.5" customHeight="1">
      <c r="A92" s="237">
        <f>B92*SIMPLvolumes!W111</f>
        <v>0</v>
      </c>
      <c r="B92" s="241">
        <f t="shared" si="7"/>
        <v>0</v>
      </c>
      <c r="C92" s="241" t="str">
        <f>SIMPLvolumes!D99</f>
        <v>7I</v>
      </c>
      <c r="D92" s="242" t="str">
        <f>IF(SIMPLvolumes!Z99=0,"",SIMPLvolumes!Z99)</f>
        <v/>
      </c>
      <c r="E92" s="242" t="str">
        <f>IF(SIMPLvolumes!AA99=0,"",SIMPLvolumes!AA99)</f>
        <v/>
      </c>
      <c r="F92" s="242" t="str">
        <f>IF(SIMPLvolumes!AB99=0,"",SIMPLvolumes!AB99)</f>
        <v/>
      </c>
      <c r="G92" s="242" t="str">
        <f>IF(SIMPLvolumes!AC99=0,"",SIMPLvolumes!AC99)</f>
        <v/>
      </c>
      <c r="H92" s="242" t="str">
        <f>IF(SIMPLvolumes!AD99=0,"",SIMPLvolumes!AD99)</f>
        <v/>
      </c>
      <c r="I92" s="242" t="str">
        <f>IF(SIMPLvolumes!AE99=0,"",SIMPLvolumes!AE99)</f>
        <v/>
      </c>
      <c r="J92" s="242" t="str">
        <f>IF(SIMPLvolumes!AF99=0,"",SIMPLvolumes!AF99)</f>
        <v/>
      </c>
      <c r="K92" s="242" t="str">
        <f>IF(SIMPLvolumes!AG99=0,"",SIMPLvolumes!AG99)</f>
        <v/>
      </c>
      <c r="L92" s="242" t="str">
        <f>IF(SIMPLvolumes!AH99=0,"",SIMPLvolumes!AH99)</f>
        <v/>
      </c>
      <c r="M92" s="242" t="str">
        <f>IF(SIMPLvolumes!AI99=0,"",SIMPLvolumes!AI99)</f>
        <v/>
      </c>
      <c r="N92" s="242" t="str">
        <f>IF(SIMPLvolumes!AJ99=0,"",SIMPLvolumes!AJ99)</f>
        <v/>
      </c>
      <c r="O92" s="242" t="str">
        <f>IF(SIMPLvolumes!AK99=0,"",SIMPLvolumes!AK99)</f>
        <v/>
      </c>
      <c r="P92" s="242" t="str">
        <f>IF(SIMPLvolumes!AL99=0,"",SIMPLvolumes!AL99)</f>
        <v/>
      </c>
      <c r="Q92" s="243">
        <f>'PRODUCTION LIST VOLUMES'!O95</f>
        <v>0</v>
      </c>
      <c r="R92" s="20"/>
      <c r="S92" s="20"/>
      <c r="T92" s="20"/>
      <c r="U92" s="20"/>
      <c r="V92" s="20"/>
      <c r="W92" s="20"/>
      <c r="X92" s="20"/>
      <c r="Y92" s="20"/>
      <c r="Z92" s="20"/>
    </row>
    <row r="93" ht="22.5" customHeight="1">
      <c r="A93" s="237">
        <f>B93*SIMPLvolumes!W112</f>
        <v>0</v>
      </c>
      <c r="B93" s="241">
        <f t="shared" si="7"/>
        <v>0</v>
      </c>
      <c r="C93" s="241" t="str">
        <f>SIMPLvolumes!D100</f>
        <v>7J</v>
      </c>
      <c r="D93" s="242" t="str">
        <f>IF(SIMPLvolumes!Z100=0,"",SIMPLvolumes!Z100)</f>
        <v/>
      </c>
      <c r="E93" s="242" t="str">
        <f>IF(SIMPLvolumes!AA100=0,"",SIMPLvolumes!AA100)</f>
        <v/>
      </c>
      <c r="F93" s="242" t="str">
        <f>IF(SIMPLvolumes!AB100=0,"",SIMPLvolumes!AB100)</f>
        <v/>
      </c>
      <c r="G93" s="242" t="str">
        <f>IF(SIMPLvolumes!AC100=0,"",SIMPLvolumes!AC100)</f>
        <v/>
      </c>
      <c r="H93" s="242" t="str">
        <f>IF(SIMPLvolumes!AD100=0,"",SIMPLvolumes!AD100)</f>
        <v/>
      </c>
      <c r="I93" s="242" t="str">
        <f>IF(SIMPLvolumes!AE100=0,"",SIMPLvolumes!AE100)</f>
        <v/>
      </c>
      <c r="J93" s="242" t="str">
        <f>IF(SIMPLvolumes!AF100=0,"",SIMPLvolumes!AF100)</f>
        <v/>
      </c>
      <c r="K93" s="242" t="str">
        <f>IF(SIMPLvolumes!AG100=0,"",SIMPLvolumes!AG100)</f>
        <v/>
      </c>
      <c r="L93" s="242" t="str">
        <f>IF(SIMPLvolumes!AH100=0,"",SIMPLvolumes!AH100)</f>
        <v/>
      </c>
      <c r="M93" s="242" t="str">
        <f>IF(SIMPLvolumes!AI100=0,"",SIMPLvolumes!AI100)</f>
        <v/>
      </c>
      <c r="N93" s="242" t="str">
        <f>IF(SIMPLvolumes!AJ100=0,"",SIMPLvolumes!AJ100)</f>
        <v/>
      </c>
      <c r="O93" s="242" t="str">
        <f>IF(SIMPLvolumes!AK100=0,"",SIMPLvolumes!AK100)</f>
        <v/>
      </c>
      <c r="P93" s="242" t="str">
        <f>IF(SIMPLvolumes!AL100=0,"",SIMPLvolumes!AL100)</f>
        <v/>
      </c>
      <c r="Q93" s="243">
        <f>'PRODUCTION LIST VOLUMES'!O96</f>
        <v>0</v>
      </c>
      <c r="R93" s="20"/>
      <c r="S93" s="20"/>
      <c r="T93" s="20"/>
      <c r="U93" s="20"/>
      <c r="V93" s="20"/>
      <c r="W93" s="20"/>
      <c r="X93" s="20"/>
      <c r="Y93" s="20"/>
      <c r="Z93" s="20"/>
    </row>
    <row r="94" ht="22.5" customHeight="1">
      <c r="A94" s="237">
        <f>B94*SIMPLvolumes!W113</f>
        <v>0</v>
      </c>
      <c r="B94" s="241">
        <f t="shared" si="7"/>
        <v>0</v>
      </c>
      <c r="C94" s="241" t="str">
        <f>SIMPLvolumes!D101</f>
        <v>7K</v>
      </c>
      <c r="D94" s="242" t="str">
        <f>IF(SIMPLvolumes!Z101=0,"",SIMPLvolumes!Z101)</f>
        <v/>
      </c>
      <c r="E94" s="242" t="str">
        <f>IF(SIMPLvolumes!AA101=0,"",SIMPLvolumes!AA101)</f>
        <v/>
      </c>
      <c r="F94" s="242" t="str">
        <f>IF(SIMPLvolumes!AB101=0,"",SIMPLvolumes!AB101)</f>
        <v/>
      </c>
      <c r="G94" s="242" t="str">
        <f>IF(SIMPLvolumes!AC101=0,"",SIMPLvolumes!AC101)</f>
        <v/>
      </c>
      <c r="H94" s="242" t="str">
        <f>IF(SIMPLvolumes!AD101=0,"",SIMPLvolumes!AD101)</f>
        <v/>
      </c>
      <c r="I94" s="242" t="str">
        <f>IF(SIMPLvolumes!AE101=0,"",SIMPLvolumes!AE101)</f>
        <v/>
      </c>
      <c r="J94" s="242" t="str">
        <f>IF(SIMPLvolumes!AF101=0,"",SIMPLvolumes!AF101)</f>
        <v/>
      </c>
      <c r="K94" s="242" t="str">
        <f>IF(SIMPLvolumes!AG101=0,"",SIMPLvolumes!AG101)</f>
        <v/>
      </c>
      <c r="L94" s="242" t="str">
        <f>IF(SIMPLvolumes!AH101=0,"",SIMPLvolumes!AH101)</f>
        <v/>
      </c>
      <c r="M94" s="242" t="str">
        <f>IF(SIMPLvolumes!AI101=0,"",SIMPLvolumes!AI101)</f>
        <v/>
      </c>
      <c r="N94" s="242" t="str">
        <f>IF(SIMPLvolumes!AJ101=0,"",SIMPLvolumes!AJ101)</f>
        <v/>
      </c>
      <c r="O94" s="242" t="str">
        <f>IF(SIMPLvolumes!AK101=0,"",SIMPLvolumes!AK101)</f>
        <v/>
      </c>
      <c r="P94" s="242" t="str">
        <f>IF(SIMPLvolumes!AL101=0,"",SIMPLvolumes!AL101)</f>
        <v/>
      </c>
      <c r="Q94" s="243">
        <f>'PRODUCTION LIST VOLUMES'!O97</f>
        <v>0</v>
      </c>
      <c r="R94" s="20"/>
      <c r="S94" s="20"/>
      <c r="T94" s="20"/>
      <c r="U94" s="20"/>
      <c r="V94" s="20"/>
      <c r="W94" s="20"/>
      <c r="X94" s="20"/>
      <c r="Y94" s="20"/>
      <c r="Z94" s="20"/>
    </row>
    <row r="95" ht="22.5" customHeight="1">
      <c r="A95" s="237">
        <f>B95*SIMPLvolumes!W114</f>
        <v>0</v>
      </c>
      <c r="B95" s="241">
        <f t="shared" si="7"/>
        <v>0</v>
      </c>
      <c r="C95" s="241" t="str">
        <f>SIMPLvolumes!D102</f>
        <v>7L</v>
      </c>
      <c r="D95" s="242" t="str">
        <f>IF(SIMPLvolumes!Z102=0,"",SIMPLvolumes!Z102)</f>
        <v/>
      </c>
      <c r="E95" s="242" t="str">
        <f>IF(SIMPLvolumes!AA102=0,"",SIMPLvolumes!AA102)</f>
        <v/>
      </c>
      <c r="F95" s="242" t="str">
        <f>IF(SIMPLvolumes!AB102=0,"",SIMPLvolumes!AB102)</f>
        <v/>
      </c>
      <c r="G95" s="242" t="str">
        <f>IF(SIMPLvolumes!AC102=0,"",SIMPLvolumes!AC102)</f>
        <v/>
      </c>
      <c r="H95" s="242" t="str">
        <f>IF(SIMPLvolumes!AD102=0,"",SIMPLvolumes!AD102)</f>
        <v/>
      </c>
      <c r="I95" s="242" t="str">
        <f>IF(SIMPLvolumes!AE102=0,"",SIMPLvolumes!AE102)</f>
        <v/>
      </c>
      <c r="J95" s="242" t="str">
        <f>IF(SIMPLvolumes!AF102=0,"",SIMPLvolumes!AF102)</f>
        <v/>
      </c>
      <c r="K95" s="242" t="str">
        <f>IF(SIMPLvolumes!AG102=0,"",SIMPLvolumes!AG102)</f>
        <v/>
      </c>
      <c r="L95" s="242" t="str">
        <f>IF(SIMPLvolumes!AH102=0,"",SIMPLvolumes!AH102)</f>
        <v/>
      </c>
      <c r="M95" s="242" t="str">
        <f>IF(SIMPLvolumes!AI102=0,"",SIMPLvolumes!AI102)</f>
        <v/>
      </c>
      <c r="N95" s="242" t="str">
        <f>IF(SIMPLvolumes!AJ102=0,"",SIMPLvolumes!AJ102)</f>
        <v/>
      </c>
      <c r="O95" s="242" t="str">
        <f>IF(SIMPLvolumes!AK102=0,"",SIMPLvolumes!AK102)</f>
        <v/>
      </c>
      <c r="P95" s="242" t="str">
        <f>IF(SIMPLvolumes!AL102=0,"",SIMPLvolumes!AL102)</f>
        <v/>
      </c>
      <c r="Q95" s="243">
        <f>'PRODUCTION LIST VOLUMES'!O98</f>
        <v>0</v>
      </c>
      <c r="R95" s="20"/>
      <c r="S95" s="20"/>
      <c r="T95" s="20"/>
      <c r="U95" s="20"/>
      <c r="V95" s="20"/>
      <c r="W95" s="20"/>
      <c r="X95" s="20"/>
      <c r="Y95" s="20"/>
      <c r="Z95" s="20"/>
    </row>
    <row r="96" ht="22.5" customHeight="1">
      <c r="A96" s="237">
        <f>B96*SIMPLvolumes!W115</f>
        <v>0</v>
      </c>
      <c r="B96" s="241">
        <f t="shared" si="7"/>
        <v>0</v>
      </c>
      <c r="C96" s="241" t="str">
        <f>SIMPLvolumes!D103</f>
        <v>7M</v>
      </c>
      <c r="D96" s="242" t="str">
        <f>IF(SIMPLvolumes!Z103=0,"",SIMPLvolumes!Z103)</f>
        <v/>
      </c>
      <c r="E96" s="242" t="str">
        <f>IF(SIMPLvolumes!AA103=0,"",SIMPLvolumes!AA103)</f>
        <v/>
      </c>
      <c r="F96" s="242" t="str">
        <f>IF(SIMPLvolumes!AB103=0,"",SIMPLvolumes!AB103)</f>
        <v/>
      </c>
      <c r="G96" s="242" t="str">
        <f>IF(SIMPLvolumes!AC103=0,"",SIMPLvolumes!AC103)</f>
        <v/>
      </c>
      <c r="H96" s="242" t="str">
        <f>IF(SIMPLvolumes!AD103=0,"",SIMPLvolumes!AD103)</f>
        <v/>
      </c>
      <c r="I96" s="242" t="str">
        <f>IF(SIMPLvolumes!AE103=0,"",SIMPLvolumes!AE103)</f>
        <v/>
      </c>
      <c r="J96" s="242" t="str">
        <f>IF(SIMPLvolumes!AF103=0,"",SIMPLvolumes!AF103)</f>
        <v/>
      </c>
      <c r="K96" s="242" t="str">
        <f>IF(SIMPLvolumes!AG103=0,"",SIMPLvolumes!AG103)</f>
        <v/>
      </c>
      <c r="L96" s="242" t="str">
        <f>IF(SIMPLvolumes!AH103=0,"",SIMPLvolumes!AH103)</f>
        <v/>
      </c>
      <c r="M96" s="242" t="str">
        <f>IF(SIMPLvolumes!AI103=0,"",SIMPLvolumes!AI103)</f>
        <v/>
      </c>
      <c r="N96" s="242" t="str">
        <f>IF(SIMPLvolumes!AJ103=0,"",SIMPLvolumes!AJ103)</f>
        <v/>
      </c>
      <c r="O96" s="242" t="str">
        <f>IF(SIMPLvolumes!AK103=0,"",SIMPLvolumes!AK103)</f>
        <v/>
      </c>
      <c r="P96" s="242" t="str">
        <f>IF(SIMPLvolumes!AL103=0,"",SIMPLvolumes!AL103)</f>
        <v/>
      </c>
      <c r="Q96" s="243">
        <f>'PRODUCTION LIST VOLUMES'!O99</f>
        <v>0</v>
      </c>
      <c r="R96" s="20"/>
      <c r="S96" s="20"/>
      <c r="T96" s="20"/>
      <c r="U96" s="20"/>
      <c r="V96" s="20"/>
      <c r="W96" s="20"/>
      <c r="X96" s="20"/>
      <c r="Y96" s="20"/>
      <c r="Z96" s="20"/>
    </row>
    <row r="97" ht="22.5" customHeight="1">
      <c r="A97" s="237">
        <f>B97*SIMPLvolumes!W116</f>
        <v>0</v>
      </c>
      <c r="B97" s="241">
        <f t="shared" si="7"/>
        <v>0</v>
      </c>
      <c r="C97" s="241" t="str">
        <f>SIMPLvolumes!D104</f>
        <v>7N</v>
      </c>
      <c r="D97" s="242" t="str">
        <f>IF(SIMPLvolumes!Z104=0,"",SIMPLvolumes!Z104)</f>
        <v/>
      </c>
      <c r="E97" s="242" t="str">
        <f>IF(SIMPLvolumes!AA104=0,"",SIMPLvolumes!AA104)</f>
        <v/>
      </c>
      <c r="F97" s="242" t="str">
        <f>IF(SIMPLvolumes!AB104=0,"",SIMPLvolumes!AB104)</f>
        <v/>
      </c>
      <c r="G97" s="242" t="str">
        <f>IF(SIMPLvolumes!AC104=0,"",SIMPLvolumes!AC104)</f>
        <v/>
      </c>
      <c r="H97" s="242" t="str">
        <f>IF(SIMPLvolumes!AD104=0,"",SIMPLvolumes!AD104)</f>
        <v/>
      </c>
      <c r="I97" s="242" t="str">
        <f>IF(SIMPLvolumes!AE104=0,"",SIMPLvolumes!AE104)</f>
        <v/>
      </c>
      <c r="J97" s="242" t="str">
        <f>IF(SIMPLvolumes!AF104=0,"",SIMPLvolumes!AF104)</f>
        <v/>
      </c>
      <c r="K97" s="242" t="str">
        <f>IF(SIMPLvolumes!AG104=0,"",SIMPLvolumes!AG104)</f>
        <v/>
      </c>
      <c r="L97" s="242" t="str">
        <f>IF(SIMPLvolumes!AH104=0,"",SIMPLvolumes!AH104)</f>
        <v/>
      </c>
      <c r="M97" s="242" t="str">
        <f>IF(SIMPLvolumes!AI104=0,"",SIMPLvolumes!AI104)</f>
        <v/>
      </c>
      <c r="N97" s="242" t="str">
        <f>IF(SIMPLvolumes!AJ104=0,"",SIMPLvolumes!AJ104)</f>
        <v/>
      </c>
      <c r="O97" s="242" t="str">
        <f>IF(SIMPLvolumes!AK104=0,"",SIMPLvolumes!AK104)</f>
        <v/>
      </c>
      <c r="P97" s="242" t="str">
        <f>IF(SIMPLvolumes!AL104=0,"",SIMPLvolumes!AL104)</f>
        <v/>
      </c>
      <c r="Q97" s="243">
        <f>'PRODUCTION LIST VOLUMES'!O100</f>
        <v>0</v>
      </c>
      <c r="R97" s="20"/>
      <c r="S97" s="20"/>
      <c r="T97" s="20"/>
      <c r="U97" s="20"/>
      <c r="V97" s="20"/>
      <c r="W97" s="20"/>
      <c r="X97" s="20"/>
      <c r="Y97" s="20"/>
      <c r="Z97" s="20"/>
    </row>
    <row r="98" ht="22.5" customHeight="1">
      <c r="A98" s="237">
        <f>B98*SIMPLvolumes!W117</f>
        <v>0</v>
      </c>
      <c r="B98" s="241">
        <f t="shared" si="7"/>
        <v>0</v>
      </c>
      <c r="C98" s="241" t="str">
        <f>SIMPLvolumes!D105</f>
        <v>7O</v>
      </c>
      <c r="D98" s="242" t="str">
        <f>IF(SIMPLvolumes!Z105=0,"",SIMPLvolumes!Z105)</f>
        <v/>
      </c>
      <c r="E98" s="242" t="str">
        <f>IF(SIMPLvolumes!AA105=0,"",SIMPLvolumes!AA105)</f>
        <v/>
      </c>
      <c r="F98" s="242" t="str">
        <f>IF(SIMPLvolumes!AB105=0,"",SIMPLvolumes!AB105)</f>
        <v/>
      </c>
      <c r="G98" s="242" t="str">
        <f>IF(SIMPLvolumes!AC105=0,"",SIMPLvolumes!AC105)</f>
        <v/>
      </c>
      <c r="H98" s="242" t="str">
        <f>IF(SIMPLvolumes!AD105=0,"",SIMPLvolumes!AD105)</f>
        <v/>
      </c>
      <c r="I98" s="242" t="str">
        <f>IF(SIMPLvolumes!AE105=0,"",SIMPLvolumes!AE105)</f>
        <v/>
      </c>
      <c r="J98" s="242" t="str">
        <f>IF(SIMPLvolumes!AF105=0,"",SIMPLvolumes!AF105)</f>
        <v/>
      </c>
      <c r="K98" s="242" t="str">
        <f>IF(SIMPLvolumes!AG105=0,"",SIMPLvolumes!AG105)</f>
        <v/>
      </c>
      <c r="L98" s="242" t="str">
        <f>IF(SIMPLvolumes!AH105=0,"",SIMPLvolumes!AH105)</f>
        <v/>
      </c>
      <c r="M98" s="242" t="str">
        <f>IF(SIMPLvolumes!AI105=0,"",SIMPLvolumes!AI105)</f>
        <v/>
      </c>
      <c r="N98" s="242" t="str">
        <f>IF(SIMPLvolumes!AJ105=0,"",SIMPLvolumes!AJ105)</f>
        <v/>
      </c>
      <c r="O98" s="242" t="str">
        <f>IF(SIMPLvolumes!AK105=0,"",SIMPLvolumes!AK105)</f>
        <v/>
      </c>
      <c r="P98" s="242" t="str">
        <f>IF(SIMPLvolumes!AL105=0,"",SIMPLvolumes!AL105)</f>
        <v/>
      </c>
      <c r="Q98" s="243">
        <f>'PRODUCTION LIST VOLUMES'!O101</f>
        <v>0</v>
      </c>
      <c r="R98" s="20"/>
      <c r="S98" s="20"/>
      <c r="T98" s="20"/>
      <c r="U98" s="20"/>
      <c r="V98" s="20"/>
      <c r="W98" s="20"/>
      <c r="X98" s="20"/>
      <c r="Y98" s="20"/>
      <c r="Z98" s="20"/>
    </row>
    <row r="99" ht="22.5" customHeight="1">
      <c r="A99" s="237">
        <f>B99*SIMPLvolumes!W118</f>
        <v>0</v>
      </c>
      <c r="B99" s="241">
        <f t="shared" si="7"/>
        <v>0</v>
      </c>
      <c r="C99" s="241" t="str">
        <f>SIMPLvolumes!D106</f>
        <v>7P</v>
      </c>
      <c r="D99" s="242" t="str">
        <f>IF(SIMPLvolumes!Z106=0,"",SIMPLvolumes!Z106)</f>
        <v/>
      </c>
      <c r="E99" s="242" t="str">
        <f>IF(SIMPLvolumes!AA106=0,"",SIMPLvolumes!AA106)</f>
        <v/>
      </c>
      <c r="F99" s="242" t="str">
        <f>IF(SIMPLvolumes!AB106=0,"",SIMPLvolumes!AB106)</f>
        <v/>
      </c>
      <c r="G99" s="242" t="str">
        <f>IF(SIMPLvolumes!AC106=0,"",SIMPLvolumes!AC106)</f>
        <v/>
      </c>
      <c r="H99" s="242" t="str">
        <f>IF(SIMPLvolumes!AD106=0,"",SIMPLvolumes!AD106)</f>
        <v/>
      </c>
      <c r="I99" s="242" t="str">
        <f>IF(SIMPLvolumes!AE106=0,"",SIMPLvolumes!AE106)</f>
        <v/>
      </c>
      <c r="J99" s="242" t="str">
        <f>IF(SIMPLvolumes!AF106=0,"",SIMPLvolumes!AF106)</f>
        <v/>
      </c>
      <c r="K99" s="242" t="str">
        <f>IF(SIMPLvolumes!AG106=0,"",SIMPLvolumes!AG106)</f>
        <v/>
      </c>
      <c r="L99" s="242" t="str">
        <f>IF(SIMPLvolumes!AH106=0,"",SIMPLvolumes!AH106)</f>
        <v/>
      </c>
      <c r="M99" s="242" t="str">
        <f>IF(SIMPLvolumes!AI106=0,"",SIMPLvolumes!AI106)</f>
        <v/>
      </c>
      <c r="N99" s="242" t="str">
        <f>IF(SIMPLvolumes!AJ106=0,"",SIMPLvolumes!AJ106)</f>
        <v/>
      </c>
      <c r="O99" s="242" t="str">
        <f>IF(SIMPLvolumes!AK106=0,"",SIMPLvolumes!AK106)</f>
        <v/>
      </c>
      <c r="P99" s="242" t="str">
        <f>IF(SIMPLvolumes!AL106=0,"",SIMPLvolumes!AL106)</f>
        <v/>
      </c>
      <c r="Q99" s="243">
        <f>'PRODUCTION LIST VOLUMES'!O102</f>
        <v>0</v>
      </c>
      <c r="R99" s="20"/>
      <c r="S99" s="20"/>
      <c r="T99" s="20"/>
      <c r="U99" s="20"/>
      <c r="V99" s="20"/>
      <c r="W99" s="20"/>
      <c r="X99" s="20"/>
      <c r="Y99" s="20"/>
      <c r="Z99" s="20"/>
    </row>
    <row r="100" ht="22.5" customHeight="1">
      <c r="A100" s="237">
        <f>B100*SIMPLvolumes!W119</f>
        <v>0</v>
      </c>
      <c r="B100" s="241">
        <f t="shared" si="7"/>
        <v>0</v>
      </c>
      <c r="C100" s="241" t="str">
        <f>SIMPLvolumes!D107</f>
        <v>7R</v>
      </c>
      <c r="D100" s="242" t="str">
        <f>IF(SIMPLvolumes!Z107=0,"",SIMPLvolumes!Z107)</f>
        <v/>
      </c>
      <c r="E100" s="242" t="str">
        <f>IF(SIMPLvolumes!AA107=0,"",SIMPLvolumes!AA107)</f>
        <v/>
      </c>
      <c r="F100" s="242" t="str">
        <f>IF(SIMPLvolumes!AB107=0,"",SIMPLvolumes!AB107)</f>
        <v/>
      </c>
      <c r="G100" s="242" t="str">
        <f>IF(SIMPLvolumes!AC107=0,"",SIMPLvolumes!AC107)</f>
        <v/>
      </c>
      <c r="H100" s="242" t="str">
        <f>IF(SIMPLvolumes!AD107=0,"",SIMPLvolumes!AD107)</f>
        <v/>
      </c>
      <c r="I100" s="242" t="str">
        <f>IF(SIMPLvolumes!AE107=0,"",SIMPLvolumes!AE107)</f>
        <v/>
      </c>
      <c r="J100" s="242" t="str">
        <f>IF(SIMPLvolumes!AF107=0,"",SIMPLvolumes!AF107)</f>
        <v/>
      </c>
      <c r="K100" s="242" t="str">
        <f>IF(SIMPLvolumes!AG107=0,"",SIMPLvolumes!AG107)</f>
        <v/>
      </c>
      <c r="L100" s="242" t="str">
        <f>IF(SIMPLvolumes!AH107=0,"",SIMPLvolumes!AH107)</f>
        <v/>
      </c>
      <c r="M100" s="242" t="str">
        <f>IF(SIMPLvolumes!AI107=0,"",SIMPLvolumes!AI107)</f>
        <v/>
      </c>
      <c r="N100" s="242" t="str">
        <f>IF(SIMPLvolumes!AJ107=0,"",SIMPLvolumes!AJ107)</f>
        <v/>
      </c>
      <c r="O100" s="242" t="str">
        <f>IF(SIMPLvolumes!AK107=0,"",SIMPLvolumes!AK107)</f>
        <v/>
      </c>
      <c r="P100" s="242" t="str">
        <f>IF(SIMPLvolumes!AL107=0,"",SIMPLvolumes!AL107)</f>
        <v/>
      </c>
      <c r="Q100" s="243">
        <f>'PRODUCTION LIST VOLUMES'!O103</f>
        <v>0</v>
      </c>
      <c r="R100" s="20"/>
      <c r="S100" s="20"/>
      <c r="T100" s="20"/>
      <c r="U100" s="20"/>
      <c r="V100" s="20"/>
      <c r="W100" s="20"/>
      <c r="X100" s="20"/>
      <c r="Y100" s="20"/>
      <c r="Z100" s="20"/>
    </row>
    <row r="101" ht="22.5" customHeight="1">
      <c r="A101" s="237"/>
      <c r="B101" s="241"/>
      <c r="C101" s="241" t="str">
        <f>SIMPLvolumes!D90</f>
        <v>7S</v>
      </c>
      <c r="D101" s="242" t="str">
        <f>IF(SIMPLvolumes!Z90=0,"",SIMPLvolumes!Z90)</f>
        <v/>
      </c>
      <c r="E101" s="242" t="str">
        <f>IF(SIMPLvolumes!AA90=0,"",SIMPLvolumes!AA90)</f>
        <v/>
      </c>
      <c r="F101" s="242" t="str">
        <f>IF(SIMPLvolumes!AB90=0,"",SIMPLvolumes!AB90)</f>
        <v/>
      </c>
      <c r="G101" s="242" t="str">
        <f>IF(SIMPLvolumes!AC90=0,"",SIMPLvolumes!AC90)</f>
        <v/>
      </c>
      <c r="H101" s="242" t="str">
        <f>IF(SIMPLvolumes!AD90=0,"",SIMPLvolumes!AD90)</f>
        <v/>
      </c>
      <c r="I101" s="242" t="str">
        <f>IF(SIMPLvolumes!AE90=0,"",SIMPLvolumes!AE90)</f>
        <v/>
      </c>
      <c r="J101" s="242" t="str">
        <f>IF(SIMPLvolumes!AF90=0,"",SIMPLvolumes!AF90)</f>
        <v/>
      </c>
      <c r="K101" s="242" t="str">
        <f>IF(SIMPLvolumes!AG90=0,"",SIMPLvolumes!AG90)</f>
        <v/>
      </c>
      <c r="L101" s="242" t="str">
        <f>IF(SIMPLvolumes!AH90=0,"",SIMPLvolumes!AH90)</f>
        <v/>
      </c>
      <c r="M101" s="242" t="str">
        <f>IF(SIMPLvolumes!AI90=0,"",SIMPLvolumes!AI90)</f>
        <v/>
      </c>
      <c r="N101" s="242" t="str">
        <f>IF(SIMPLvolumes!AJ90=0,"",SIMPLvolumes!AJ90)</f>
        <v/>
      </c>
      <c r="O101" s="242" t="str">
        <f>IF(SIMPLvolumes!AK90=0,"",SIMPLvolumes!AK90)</f>
        <v/>
      </c>
      <c r="P101" s="242" t="str">
        <f>IF(SIMPLvolumes!AL90=0,"",SIMPLvolumes!AL90)</f>
        <v/>
      </c>
      <c r="Q101" s="243">
        <f>'PRODUCTION LIST VOLUMES'!O104</f>
        <v>0</v>
      </c>
      <c r="R101" s="20"/>
      <c r="S101" s="20"/>
      <c r="T101" s="20"/>
      <c r="U101" s="20"/>
      <c r="V101" s="20"/>
      <c r="W101" s="20"/>
      <c r="X101" s="20"/>
      <c r="Y101" s="20"/>
      <c r="Z101" s="20"/>
    </row>
    <row r="102" ht="22.5" customHeight="1">
      <c r="A102" s="237">
        <f>B102*SIMPLvolumes!W120</f>
        <v>0</v>
      </c>
      <c r="B102" s="241">
        <f t="shared" ref="B102:B113" si="8">SUM(C102:N102)</f>
        <v>0</v>
      </c>
      <c r="C102" s="241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3"/>
      <c r="R102" s="20"/>
      <c r="S102" s="20"/>
      <c r="T102" s="20"/>
      <c r="U102" s="20"/>
      <c r="V102" s="20"/>
      <c r="W102" s="20"/>
      <c r="X102" s="20"/>
      <c r="Y102" s="20"/>
      <c r="Z102" s="20"/>
    </row>
    <row r="103" ht="22.5" customHeight="1">
      <c r="A103" s="237">
        <f>B103*SIMPLvolumes!W121</f>
        <v>0</v>
      </c>
      <c r="B103" s="241">
        <f t="shared" si="8"/>
        <v>0</v>
      </c>
      <c r="C103" s="241" t="str">
        <f>SIMPLvolumes!D110</f>
        <v>8A</v>
      </c>
      <c r="D103" s="242" t="str">
        <f>IF(SIMPLvolumes!Z110=0,"",SIMPLvolumes!Z110)</f>
        <v/>
      </c>
      <c r="E103" s="242" t="str">
        <f>IF(SIMPLvolumes!AA110=0,"",SIMPLvolumes!AA110)</f>
        <v/>
      </c>
      <c r="F103" s="242" t="str">
        <f>IF(SIMPLvolumes!AB110=0,"",SIMPLvolumes!AB110)</f>
        <v/>
      </c>
      <c r="G103" s="242" t="str">
        <f>IF(SIMPLvolumes!AC110=0,"",SIMPLvolumes!AC110)</f>
        <v/>
      </c>
      <c r="H103" s="242" t="str">
        <f>IF(SIMPLvolumes!AD110=0,"",SIMPLvolumes!AD110)</f>
        <v/>
      </c>
      <c r="I103" s="242" t="str">
        <f>IF(SIMPLvolumes!AE110=0,"",SIMPLvolumes!AE110)</f>
        <v/>
      </c>
      <c r="J103" s="242" t="str">
        <f>IF(SIMPLvolumes!AF110=0,"",SIMPLvolumes!AF110)</f>
        <v/>
      </c>
      <c r="K103" s="242" t="str">
        <f>IF(SIMPLvolumes!AG110=0,"",SIMPLvolumes!AG110)</f>
        <v/>
      </c>
      <c r="L103" s="242" t="str">
        <f>IF(SIMPLvolumes!AH110=0,"",SIMPLvolumes!AH110)</f>
        <v/>
      </c>
      <c r="M103" s="242" t="str">
        <f>IF(SIMPLvolumes!AI110=0,"",SIMPLvolumes!AI110)</f>
        <v/>
      </c>
      <c r="N103" s="242" t="str">
        <f>IF(SIMPLvolumes!AJ110=0,"",SIMPLvolumes!AJ110)</f>
        <v/>
      </c>
      <c r="O103" s="242" t="str">
        <f>IF(SIMPLvolumes!AK110=0,"",SIMPLvolumes!AK110)</f>
        <v/>
      </c>
      <c r="P103" s="242" t="str">
        <f>IF(SIMPLvolumes!AL110=0,"",SIMPLvolumes!AL110)</f>
        <v/>
      </c>
      <c r="Q103" s="243">
        <f>'PRODUCTION LIST VOLUMES'!O106</f>
        <v>0</v>
      </c>
      <c r="R103" s="20"/>
      <c r="S103" s="20"/>
      <c r="T103" s="20"/>
      <c r="U103" s="20"/>
      <c r="V103" s="20"/>
      <c r="W103" s="20"/>
      <c r="X103" s="20"/>
      <c r="Y103" s="20"/>
      <c r="Z103" s="20"/>
    </row>
    <row r="104" ht="22.5" customHeight="1">
      <c r="A104" s="237">
        <f>B104*SIMPLvolumes!W123</f>
        <v>0</v>
      </c>
      <c r="B104" s="241">
        <f t="shared" si="8"/>
        <v>0</v>
      </c>
      <c r="C104" s="241" t="str">
        <f>SIMPLvolumes!D111</f>
        <v>8B</v>
      </c>
      <c r="D104" s="242" t="str">
        <f>IF(SIMPLvolumes!Z111=0,"",SIMPLvolumes!Z111)</f>
        <v/>
      </c>
      <c r="E104" s="242" t="str">
        <f>IF(SIMPLvolumes!AA111=0,"",SIMPLvolumes!AA111)</f>
        <v/>
      </c>
      <c r="F104" s="242" t="str">
        <f>IF(SIMPLvolumes!AB111=0,"",SIMPLvolumes!AB111)</f>
        <v/>
      </c>
      <c r="G104" s="242" t="str">
        <f>IF(SIMPLvolumes!AC111=0,"",SIMPLvolumes!AC111)</f>
        <v/>
      </c>
      <c r="H104" s="242" t="str">
        <f>IF(SIMPLvolumes!AD111=0,"",SIMPLvolumes!AD111)</f>
        <v/>
      </c>
      <c r="I104" s="242" t="str">
        <f>IF(SIMPLvolumes!AE111=0,"",SIMPLvolumes!AE111)</f>
        <v/>
      </c>
      <c r="J104" s="242" t="str">
        <f>IF(SIMPLvolumes!AF111=0,"",SIMPLvolumes!AF111)</f>
        <v/>
      </c>
      <c r="K104" s="242" t="str">
        <f>IF(SIMPLvolumes!AG111=0,"",SIMPLvolumes!AG111)</f>
        <v/>
      </c>
      <c r="L104" s="242" t="str">
        <f>IF(SIMPLvolumes!AH111=0,"",SIMPLvolumes!AH111)</f>
        <v/>
      </c>
      <c r="M104" s="242" t="str">
        <f>IF(SIMPLvolumes!AI111=0,"",SIMPLvolumes!AI111)</f>
        <v/>
      </c>
      <c r="N104" s="242" t="str">
        <f>IF(SIMPLvolumes!AJ111=0,"",SIMPLvolumes!AJ111)</f>
        <v/>
      </c>
      <c r="O104" s="242" t="str">
        <f>IF(SIMPLvolumes!AK111=0,"",SIMPLvolumes!AK111)</f>
        <v/>
      </c>
      <c r="P104" s="242" t="str">
        <f>IF(SIMPLvolumes!AL111=0,"",SIMPLvolumes!AL111)</f>
        <v/>
      </c>
      <c r="Q104" s="243">
        <f>'PRODUCTION LIST VOLUMES'!O107</f>
        <v>0</v>
      </c>
      <c r="R104" s="20"/>
      <c r="S104" s="20"/>
      <c r="T104" s="20"/>
      <c r="U104" s="20"/>
      <c r="V104" s="20"/>
      <c r="W104" s="20"/>
      <c r="X104" s="20"/>
      <c r="Y104" s="20"/>
      <c r="Z104" s="20"/>
    </row>
    <row r="105" ht="22.5" customHeight="1">
      <c r="A105" s="237">
        <f>B105*SIMPLvolumes!W124</f>
        <v>0</v>
      </c>
      <c r="B105" s="241">
        <f t="shared" si="8"/>
        <v>0</v>
      </c>
      <c r="C105" s="241" t="str">
        <f>SIMPLvolumes!D112</f>
        <v>8C</v>
      </c>
      <c r="D105" s="242" t="str">
        <f>IF(SIMPLvolumes!Z112=0,"",SIMPLvolumes!Z112)</f>
        <v/>
      </c>
      <c r="E105" s="242" t="str">
        <f>IF(SIMPLvolumes!AA112=0,"",SIMPLvolumes!AA112)</f>
        <v/>
      </c>
      <c r="F105" s="242" t="str">
        <f>IF(SIMPLvolumes!AB112=0,"",SIMPLvolumes!AB112)</f>
        <v/>
      </c>
      <c r="G105" s="242" t="str">
        <f>IF(SIMPLvolumes!AC112=0,"",SIMPLvolumes!AC112)</f>
        <v/>
      </c>
      <c r="H105" s="242" t="str">
        <f>IF(SIMPLvolumes!AD112=0,"",SIMPLvolumes!AD112)</f>
        <v/>
      </c>
      <c r="I105" s="242" t="str">
        <f>IF(SIMPLvolumes!AE112=0,"",SIMPLvolumes!AE112)</f>
        <v/>
      </c>
      <c r="J105" s="242" t="str">
        <f>IF(SIMPLvolumes!AF112=0,"",SIMPLvolumes!AF112)</f>
        <v/>
      </c>
      <c r="K105" s="242" t="str">
        <f>IF(SIMPLvolumes!AG112=0,"",SIMPLvolumes!AG112)</f>
        <v/>
      </c>
      <c r="L105" s="242" t="str">
        <f>IF(SIMPLvolumes!AH112=0,"",SIMPLvolumes!AH112)</f>
        <v/>
      </c>
      <c r="M105" s="242" t="str">
        <f>IF(SIMPLvolumes!AI112=0,"",SIMPLvolumes!AI112)</f>
        <v/>
      </c>
      <c r="N105" s="242" t="str">
        <f>IF(SIMPLvolumes!AJ112=0,"",SIMPLvolumes!AJ112)</f>
        <v/>
      </c>
      <c r="O105" s="242" t="str">
        <f>IF(SIMPLvolumes!AK112=0,"",SIMPLvolumes!AK112)</f>
        <v/>
      </c>
      <c r="P105" s="242" t="str">
        <f>IF(SIMPLvolumes!AL112=0,"",SIMPLvolumes!AL112)</f>
        <v/>
      </c>
      <c r="Q105" s="243">
        <f>'PRODUCTION LIST VOLUMES'!O108</f>
        <v>0</v>
      </c>
      <c r="R105" s="20"/>
      <c r="S105" s="20"/>
      <c r="T105" s="20"/>
      <c r="U105" s="20"/>
      <c r="V105" s="20"/>
      <c r="W105" s="20"/>
      <c r="X105" s="20"/>
      <c r="Y105" s="20"/>
      <c r="Z105" s="20"/>
    </row>
    <row r="106" ht="22.5" customHeight="1">
      <c r="A106" s="237">
        <f>B106*SIMPLvolumes!W125</f>
        <v>0</v>
      </c>
      <c r="B106" s="241">
        <f t="shared" si="8"/>
        <v>0</v>
      </c>
      <c r="C106" s="241" t="str">
        <f>SIMPLvolumes!D113</f>
        <v>8D</v>
      </c>
      <c r="D106" s="242" t="str">
        <f>IF(SIMPLvolumes!Z113=0,"",SIMPLvolumes!Z113)</f>
        <v/>
      </c>
      <c r="E106" s="242" t="str">
        <f>IF(SIMPLvolumes!AA113=0,"",SIMPLvolumes!AA113)</f>
        <v/>
      </c>
      <c r="F106" s="242" t="str">
        <f>IF(SIMPLvolumes!AB113=0,"",SIMPLvolumes!AB113)</f>
        <v/>
      </c>
      <c r="G106" s="242" t="str">
        <f>IF(SIMPLvolumes!AC113=0,"",SIMPLvolumes!AC113)</f>
        <v/>
      </c>
      <c r="H106" s="242" t="str">
        <f>IF(SIMPLvolumes!AD113=0,"",SIMPLvolumes!AD113)</f>
        <v/>
      </c>
      <c r="I106" s="242" t="str">
        <f>IF(SIMPLvolumes!AE113=0,"",SIMPLvolumes!AE113)</f>
        <v/>
      </c>
      <c r="J106" s="242" t="str">
        <f>IF(SIMPLvolumes!AF113=0,"",SIMPLvolumes!AF113)</f>
        <v/>
      </c>
      <c r="K106" s="242" t="str">
        <f>IF(SIMPLvolumes!AG113=0,"",SIMPLvolumes!AG113)</f>
        <v/>
      </c>
      <c r="L106" s="242" t="str">
        <f>IF(SIMPLvolumes!AH113=0,"",SIMPLvolumes!AH113)</f>
        <v/>
      </c>
      <c r="M106" s="242" t="str">
        <f>IF(SIMPLvolumes!AI113=0,"",SIMPLvolumes!AI113)</f>
        <v/>
      </c>
      <c r="N106" s="242" t="str">
        <f>IF(SIMPLvolumes!AJ113=0,"",SIMPLvolumes!AJ113)</f>
        <v/>
      </c>
      <c r="O106" s="242" t="str">
        <f>IF(SIMPLvolumes!AK113=0,"",SIMPLvolumes!AK113)</f>
        <v/>
      </c>
      <c r="P106" s="242" t="str">
        <f>IF(SIMPLvolumes!AL113=0,"",SIMPLvolumes!AL113)</f>
        <v/>
      </c>
      <c r="Q106" s="243">
        <f>'PRODUCTION LIST VOLUMES'!O109</f>
        <v>0</v>
      </c>
      <c r="R106" s="20"/>
      <c r="S106" s="20"/>
      <c r="T106" s="20"/>
      <c r="U106" s="20"/>
      <c r="V106" s="20"/>
      <c r="W106" s="20"/>
      <c r="X106" s="20"/>
      <c r="Y106" s="20"/>
      <c r="Z106" s="20"/>
    </row>
    <row r="107" ht="22.5" customHeight="1">
      <c r="A107" s="237">
        <f>B107*SIMPLvolumes!W126</f>
        <v>0</v>
      </c>
      <c r="B107" s="241">
        <f t="shared" si="8"/>
        <v>0</v>
      </c>
      <c r="C107" s="241" t="str">
        <f>SIMPLvolumes!D114</f>
        <v>8E</v>
      </c>
      <c r="D107" s="242" t="str">
        <f>IF(SIMPLvolumes!Z114=0,"",SIMPLvolumes!Z114)</f>
        <v/>
      </c>
      <c r="E107" s="242" t="str">
        <f>IF(SIMPLvolumes!AA114=0,"",SIMPLvolumes!AA114)</f>
        <v/>
      </c>
      <c r="F107" s="242" t="str">
        <f>IF(SIMPLvolumes!AB114=0,"",SIMPLvolumes!AB114)</f>
        <v/>
      </c>
      <c r="G107" s="242" t="str">
        <f>IF(SIMPLvolumes!AC114=0,"",SIMPLvolumes!AC114)</f>
        <v/>
      </c>
      <c r="H107" s="242" t="str">
        <f>IF(SIMPLvolumes!AD114=0,"",SIMPLvolumes!AD114)</f>
        <v/>
      </c>
      <c r="I107" s="242" t="str">
        <f>IF(SIMPLvolumes!AE114=0,"",SIMPLvolumes!AE114)</f>
        <v/>
      </c>
      <c r="J107" s="242" t="str">
        <f>IF(SIMPLvolumes!AF114=0,"",SIMPLvolumes!AF114)</f>
        <v/>
      </c>
      <c r="K107" s="242" t="str">
        <f>IF(SIMPLvolumes!AG114=0,"",SIMPLvolumes!AG114)</f>
        <v/>
      </c>
      <c r="L107" s="242" t="str">
        <f>IF(SIMPLvolumes!AH114=0,"",SIMPLvolumes!AH114)</f>
        <v/>
      </c>
      <c r="M107" s="242" t="str">
        <f>IF(SIMPLvolumes!AI114=0,"",SIMPLvolumes!AI114)</f>
        <v/>
      </c>
      <c r="N107" s="242" t="str">
        <f>IF(SIMPLvolumes!AJ114=0,"",SIMPLvolumes!AJ114)</f>
        <v/>
      </c>
      <c r="O107" s="242" t="str">
        <f>IF(SIMPLvolumes!AK114=0,"",SIMPLvolumes!AK114)</f>
        <v/>
      </c>
      <c r="P107" s="242" t="str">
        <f>IF(SIMPLvolumes!AL114=0,"",SIMPLvolumes!AL114)</f>
        <v/>
      </c>
      <c r="Q107" s="243">
        <f>'PRODUCTION LIST VOLUMES'!O110</f>
        <v>0</v>
      </c>
      <c r="R107" s="20"/>
      <c r="S107" s="20"/>
      <c r="T107" s="20"/>
      <c r="U107" s="20"/>
      <c r="V107" s="20"/>
      <c r="W107" s="20"/>
      <c r="X107" s="20"/>
      <c r="Y107" s="20"/>
      <c r="Z107" s="20"/>
    </row>
    <row r="108" ht="22.5" customHeight="1">
      <c r="A108" s="237">
        <f>B108*SIMPLvolumes!W127</f>
        <v>0</v>
      </c>
      <c r="B108" s="241">
        <f t="shared" si="8"/>
        <v>0</v>
      </c>
      <c r="C108" s="241" t="str">
        <f>SIMPLvolumes!D115</f>
        <v>8F</v>
      </c>
      <c r="D108" s="242" t="str">
        <f>IF(SIMPLvolumes!Z115=0,"",SIMPLvolumes!Z115)</f>
        <v/>
      </c>
      <c r="E108" s="242" t="str">
        <f>IF(SIMPLvolumes!AA115=0,"",SIMPLvolumes!AA115)</f>
        <v/>
      </c>
      <c r="F108" s="242" t="str">
        <f>IF(SIMPLvolumes!AB115=0,"",SIMPLvolumes!AB115)</f>
        <v/>
      </c>
      <c r="G108" s="242" t="str">
        <f>IF(SIMPLvolumes!AC115=0,"",SIMPLvolumes!AC115)</f>
        <v/>
      </c>
      <c r="H108" s="242" t="str">
        <f>IF(SIMPLvolumes!AD115=0,"",SIMPLvolumes!AD115)</f>
        <v/>
      </c>
      <c r="I108" s="242" t="str">
        <f>IF(SIMPLvolumes!AE115=0,"",SIMPLvolumes!AE115)</f>
        <v/>
      </c>
      <c r="J108" s="242" t="str">
        <f>IF(SIMPLvolumes!AF115=0,"",SIMPLvolumes!AF115)</f>
        <v/>
      </c>
      <c r="K108" s="242" t="str">
        <f>IF(SIMPLvolumes!AG115=0,"",SIMPLvolumes!AG115)</f>
        <v/>
      </c>
      <c r="L108" s="242" t="str">
        <f>IF(SIMPLvolumes!AH115=0,"",SIMPLvolumes!AH115)</f>
        <v/>
      </c>
      <c r="M108" s="242" t="str">
        <f>IF(SIMPLvolumes!AI115=0,"",SIMPLvolumes!AI115)</f>
        <v/>
      </c>
      <c r="N108" s="242" t="str">
        <f>IF(SIMPLvolumes!AJ115=0,"",SIMPLvolumes!AJ115)</f>
        <v/>
      </c>
      <c r="O108" s="242" t="str">
        <f>IF(SIMPLvolumes!AK115=0,"",SIMPLvolumes!AK115)</f>
        <v/>
      </c>
      <c r="P108" s="242" t="str">
        <f>IF(SIMPLvolumes!AL115=0,"",SIMPLvolumes!AL115)</f>
        <v/>
      </c>
      <c r="Q108" s="243">
        <f>'PRODUCTION LIST VOLUMES'!O111</f>
        <v>0</v>
      </c>
      <c r="R108" s="20"/>
      <c r="S108" s="20"/>
      <c r="T108" s="20"/>
      <c r="U108" s="20"/>
      <c r="V108" s="20"/>
      <c r="W108" s="20"/>
      <c r="X108" s="20"/>
      <c r="Y108" s="20"/>
      <c r="Z108" s="20"/>
    </row>
    <row r="109" ht="22.5" customHeight="1">
      <c r="A109" s="237">
        <f>B109*SIMPLvolumes!W128</f>
        <v>0</v>
      </c>
      <c r="B109" s="241">
        <f t="shared" si="8"/>
        <v>0</v>
      </c>
      <c r="C109" s="241" t="str">
        <f>SIMPLvolumes!D116</f>
        <v>8G</v>
      </c>
      <c r="D109" s="242" t="str">
        <f>IF(SIMPLvolumes!Z116=0,"",SIMPLvolumes!Z116)</f>
        <v/>
      </c>
      <c r="E109" s="242" t="str">
        <f>IF(SIMPLvolumes!AA116=0,"",SIMPLvolumes!AA116)</f>
        <v/>
      </c>
      <c r="F109" s="242" t="str">
        <f>IF(SIMPLvolumes!AB116=0,"",SIMPLvolumes!AB116)</f>
        <v/>
      </c>
      <c r="G109" s="242" t="str">
        <f>IF(SIMPLvolumes!AC116=0,"",SIMPLvolumes!AC116)</f>
        <v/>
      </c>
      <c r="H109" s="242" t="str">
        <f>IF(SIMPLvolumes!AD116=0,"",SIMPLvolumes!AD116)</f>
        <v/>
      </c>
      <c r="I109" s="242" t="str">
        <f>IF(SIMPLvolumes!AE116=0,"",SIMPLvolumes!AE116)</f>
        <v/>
      </c>
      <c r="J109" s="242" t="str">
        <f>IF(SIMPLvolumes!AF116=0,"",SIMPLvolumes!AF116)</f>
        <v/>
      </c>
      <c r="K109" s="242" t="str">
        <f>IF(SIMPLvolumes!AG116=0,"",SIMPLvolumes!AG116)</f>
        <v/>
      </c>
      <c r="L109" s="242" t="str">
        <f>IF(SIMPLvolumes!AH116=0,"",SIMPLvolumes!AH116)</f>
        <v/>
      </c>
      <c r="M109" s="242" t="str">
        <f>IF(SIMPLvolumes!AI116=0,"",SIMPLvolumes!AI116)</f>
        <v/>
      </c>
      <c r="N109" s="242" t="str">
        <f>IF(SIMPLvolumes!AJ116=0,"",SIMPLvolumes!AJ116)</f>
        <v/>
      </c>
      <c r="O109" s="242" t="str">
        <f>IF(SIMPLvolumes!AK116=0,"",SIMPLvolumes!AK116)</f>
        <v/>
      </c>
      <c r="P109" s="242" t="str">
        <f>IF(SIMPLvolumes!AL116=0,"",SIMPLvolumes!AL116)</f>
        <v/>
      </c>
      <c r="Q109" s="243">
        <f>'PRODUCTION LIST VOLUMES'!O112</f>
        <v>0</v>
      </c>
      <c r="R109" s="20"/>
      <c r="S109" s="20"/>
      <c r="T109" s="20"/>
      <c r="U109" s="20"/>
      <c r="V109" s="20"/>
      <c r="W109" s="20"/>
      <c r="X109" s="20"/>
      <c r="Y109" s="20"/>
      <c r="Z109" s="20"/>
    </row>
    <row r="110" ht="22.5" customHeight="1">
      <c r="A110" s="237">
        <f>B110*SIMPLvolumes!W129</f>
        <v>0</v>
      </c>
      <c r="B110" s="241">
        <f t="shared" si="8"/>
        <v>0</v>
      </c>
      <c r="C110" s="241" t="str">
        <f>SIMPLvolumes!D117</f>
        <v>8H</v>
      </c>
      <c r="D110" s="242" t="str">
        <f>IF(SIMPLvolumes!Z117=0,"",SIMPLvolumes!Z117)</f>
        <v/>
      </c>
      <c r="E110" s="242" t="str">
        <f>IF(SIMPLvolumes!AA117=0,"",SIMPLvolumes!AA117)</f>
        <v/>
      </c>
      <c r="F110" s="242" t="str">
        <f>IF(SIMPLvolumes!AB117=0,"",SIMPLvolumes!AB117)</f>
        <v/>
      </c>
      <c r="G110" s="242" t="str">
        <f>IF(SIMPLvolumes!AC117=0,"",SIMPLvolumes!AC117)</f>
        <v/>
      </c>
      <c r="H110" s="242" t="str">
        <f>IF(SIMPLvolumes!AD117=0,"",SIMPLvolumes!AD117)</f>
        <v/>
      </c>
      <c r="I110" s="242" t="str">
        <f>IF(SIMPLvolumes!AE117=0,"",SIMPLvolumes!AE117)</f>
        <v/>
      </c>
      <c r="J110" s="242" t="str">
        <f>IF(SIMPLvolumes!AF117=0,"",SIMPLvolumes!AF117)</f>
        <v/>
      </c>
      <c r="K110" s="242" t="str">
        <f>IF(SIMPLvolumes!AG117=0,"",SIMPLvolumes!AG117)</f>
        <v/>
      </c>
      <c r="L110" s="242" t="str">
        <f>IF(SIMPLvolumes!AH117=0,"",SIMPLvolumes!AH117)</f>
        <v/>
      </c>
      <c r="M110" s="242" t="str">
        <f>IF(SIMPLvolumes!AI117=0,"",SIMPLvolumes!AI117)</f>
        <v/>
      </c>
      <c r="N110" s="242" t="str">
        <f>IF(SIMPLvolumes!AJ117=0,"",SIMPLvolumes!AJ117)</f>
        <v/>
      </c>
      <c r="O110" s="242" t="str">
        <f>IF(SIMPLvolumes!AK117=0,"",SIMPLvolumes!AK117)</f>
        <v/>
      </c>
      <c r="P110" s="242" t="str">
        <f>IF(SIMPLvolumes!AL117=0,"",SIMPLvolumes!AL117)</f>
        <v/>
      </c>
      <c r="Q110" s="243">
        <f>'PRODUCTION LIST VOLUMES'!O113</f>
        <v>0</v>
      </c>
      <c r="R110" s="20"/>
      <c r="S110" s="20"/>
      <c r="T110" s="20"/>
      <c r="U110" s="20"/>
      <c r="V110" s="20"/>
      <c r="W110" s="20"/>
      <c r="X110" s="20"/>
      <c r="Y110" s="20"/>
      <c r="Z110" s="20"/>
    </row>
    <row r="111" ht="22.5" customHeight="1">
      <c r="A111" s="237">
        <f>B111*SIMPLvolumes!W130</f>
        <v>0</v>
      </c>
      <c r="B111" s="241">
        <f t="shared" si="8"/>
        <v>0</v>
      </c>
      <c r="C111" s="241" t="str">
        <f>SIMPLvolumes!D118</f>
        <v>8I</v>
      </c>
      <c r="D111" s="242" t="str">
        <f>IF(SIMPLvolumes!Z118=0,"",SIMPLvolumes!Z118)</f>
        <v/>
      </c>
      <c r="E111" s="242" t="str">
        <f>IF(SIMPLvolumes!AA118=0,"",SIMPLvolumes!AA118)</f>
        <v/>
      </c>
      <c r="F111" s="242" t="str">
        <f>IF(SIMPLvolumes!AB118=0,"",SIMPLvolumes!AB118)</f>
        <v/>
      </c>
      <c r="G111" s="242" t="str">
        <f>IF(SIMPLvolumes!AC118=0,"",SIMPLvolumes!AC118)</f>
        <v/>
      </c>
      <c r="H111" s="242" t="str">
        <f>IF(SIMPLvolumes!AD118=0,"",SIMPLvolumes!AD118)</f>
        <v/>
      </c>
      <c r="I111" s="242" t="str">
        <f>IF(SIMPLvolumes!AE118=0,"",SIMPLvolumes!AE118)</f>
        <v/>
      </c>
      <c r="J111" s="242" t="str">
        <f>IF(SIMPLvolumes!AF118=0,"",SIMPLvolumes!AF118)</f>
        <v/>
      </c>
      <c r="K111" s="242" t="str">
        <f>IF(SIMPLvolumes!AG118=0,"",SIMPLvolumes!AG118)</f>
        <v/>
      </c>
      <c r="L111" s="242" t="str">
        <f>IF(SIMPLvolumes!AH118=0,"",SIMPLvolumes!AH118)</f>
        <v/>
      </c>
      <c r="M111" s="242" t="str">
        <f>IF(SIMPLvolumes!AI118=0,"",SIMPLvolumes!AI118)</f>
        <v/>
      </c>
      <c r="N111" s="242" t="str">
        <f>IF(SIMPLvolumes!AJ118=0,"",SIMPLvolumes!AJ118)</f>
        <v/>
      </c>
      <c r="O111" s="242" t="str">
        <f>IF(SIMPLvolumes!AK118=0,"",SIMPLvolumes!AK118)</f>
        <v/>
      </c>
      <c r="P111" s="242" t="str">
        <f>IF(SIMPLvolumes!AL118=0,"",SIMPLvolumes!AL118)</f>
        <v/>
      </c>
      <c r="Q111" s="243">
        <f>'PRODUCTION LIST VOLUMES'!O114</f>
        <v>0</v>
      </c>
      <c r="R111" s="20"/>
      <c r="S111" s="20"/>
      <c r="T111" s="20"/>
      <c r="U111" s="20"/>
      <c r="V111" s="20"/>
      <c r="W111" s="20"/>
      <c r="X111" s="20"/>
      <c r="Y111" s="20"/>
      <c r="Z111" s="20"/>
    </row>
    <row r="112" ht="22.5" customHeight="1">
      <c r="A112" s="237">
        <f>B112*SIMPLvolumes!W131</f>
        <v>0</v>
      </c>
      <c r="B112" s="241">
        <f t="shared" si="8"/>
        <v>0</v>
      </c>
      <c r="C112" s="241" t="str">
        <f>SIMPLvolumes!D119</f>
        <v>8J</v>
      </c>
      <c r="D112" s="242" t="str">
        <f>IF(SIMPLvolumes!Z119=0,"",SIMPLvolumes!Z119)</f>
        <v/>
      </c>
      <c r="E112" s="242" t="str">
        <f>IF(SIMPLvolumes!AA119=0,"",SIMPLvolumes!AA119)</f>
        <v/>
      </c>
      <c r="F112" s="242" t="str">
        <f>IF(SIMPLvolumes!AB119=0,"",SIMPLvolumes!AB119)</f>
        <v/>
      </c>
      <c r="G112" s="242" t="str">
        <f>IF(SIMPLvolumes!AC119=0,"",SIMPLvolumes!AC119)</f>
        <v/>
      </c>
      <c r="H112" s="242" t="str">
        <f>IF(SIMPLvolumes!AD119=0,"",SIMPLvolumes!AD119)</f>
        <v/>
      </c>
      <c r="I112" s="242" t="str">
        <f>IF(SIMPLvolumes!AE119=0,"",SIMPLvolumes!AE119)</f>
        <v/>
      </c>
      <c r="J112" s="242" t="str">
        <f>IF(SIMPLvolumes!AF119=0,"",SIMPLvolumes!AF119)</f>
        <v/>
      </c>
      <c r="K112" s="242" t="str">
        <f>IF(SIMPLvolumes!AG119=0,"",SIMPLvolumes!AG119)</f>
        <v/>
      </c>
      <c r="L112" s="242" t="str">
        <f>IF(SIMPLvolumes!AH119=0,"",SIMPLvolumes!AH119)</f>
        <v/>
      </c>
      <c r="M112" s="242" t="str">
        <f>IF(SIMPLvolumes!AI119=0,"",SIMPLvolumes!AI119)</f>
        <v/>
      </c>
      <c r="N112" s="242" t="str">
        <f>IF(SIMPLvolumes!AJ119=0,"",SIMPLvolumes!AJ119)</f>
        <v/>
      </c>
      <c r="O112" s="242" t="str">
        <f>IF(SIMPLvolumes!AK119=0,"",SIMPLvolumes!AK119)</f>
        <v/>
      </c>
      <c r="P112" s="242" t="str">
        <f>IF(SIMPLvolumes!AL119=0,"",SIMPLvolumes!AL119)</f>
        <v/>
      </c>
      <c r="Q112" s="243">
        <f>'PRODUCTION LIST VOLUMES'!O115</f>
        <v>0</v>
      </c>
      <c r="R112" s="20"/>
      <c r="S112" s="20"/>
      <c r="T112" s="20"/>
      <c r="U112" s="20"/>
      <c r="V112" s="20"/>
      <c r="W112" s="20"/>
      <c r="X112" s="20"/>
      <c r="Y112" s="20"/>
      <c r="Z112" s="20"/>
    </row>
    <row r="113" ht="22.5" customHeight="1">
      <c r="A113" s="237">
        <f>B113*SIMPLvolumes!W132</f>
        <v>0</v>
      </c>
      <c r="B113" s="241">
        <f t="shared" si="8"/>
        <v>0</v>
      </c>
      <c r="C113" s="241" t="str">
        <f>SIMPLvolumes!D120</f>
        <v>8K</v>
      </c>
      <c r="D113" s="242" t="str">
        <f>IF(SIMPLvolumes!Z120=0,"",SIMPLvolumes!Z120)</f>
        <v/>
      </c>
      <c r="E113" s="242" t="str">
        <f>IF(SIMPLvolumes!AA120=0,"",SIMPLvolumes!AA120)</f>
        <v/>
      </c>
      <c r="F113" s="242" t="str">
        <f>IF(SIMPLvolumes!AB120=0,"",SIMPLvolumes!AB120)</f>
        <v/>
      </c>
      <c r="G113" s="242" t="str">
        <f>IF(SIMPLvolumes!AC120=0,"",SIMPLvolumes!AC120)</f>
        <v/>
      </c>
      <c r="H113" s="242" t="str">
        <f>IF(SIMPLvolumes!AD120=0,"",SIMPLvolumes!AD120)</f>
        <v/>
      </c>
      <c r="I113" s="242" t="str">
        <f>IF(SIMPLvolumes!AE120=0,"",SIMPLvolumes!AE120)</f>
        <v/>
      </c>
      <c r="J113" s="242" t="str">
        <f>IF(SIMPLvolumes!AF120=0,"",SIMPLvolumes!AF120)</f>
        <v/>
      </c>
      <c r="K113" s="242" t="str">
        <f>IF(SIMPLvolumes!AG120=0,"",SIMPLvolumes!AG120)</f>
        <v/>
      </c>
      <c r="L113" s="242" t="str">
        <f>IF(SIMPLvolumes!AH120=0,"",SIMPLvolumes!AH120)</f>
        <v/>
      </c>
      <c r="M113" s="242" t="str">
        <f>IF(SIMPLvolumes!AI120=0,"",SIMPLvolumes!AI120)</f>
        <v/>
      </c>
      <c r="N113" s="242" t="str">
        <f>IF(SIMPLvolumes!AJ120=0,"",SIMPLvolumes!AJ120)</f>
        <v/>
      </c>
      <c r="O113" s="242" t="str">
        <f>IF(SIMPLvolumes!AK120=0,"",SIMPLvolumes!AK120)</f>
        <v/>
      </c>
      <c r="P113" s="242" t="str">
        <f>IF(SIMPLvolumes!AL120=0,"",SIMPLvolumes!AL120)</f>
        <v/>
      </c>
      <c r="Q113" s="243">
        <f>'PRODUCTION LIST VOLUMES'!O116</f>
        <v>0</v>
      </c>
      <c r="R113" s="20"/>
      <c r="S113" s="20"/>
      <c r="T113" s="20"/>
      <c r="U113" s="20"/>
      <c r="V113" s="20"/>
      <c r="W113" s="20"/>
      <c r="X113" s="20"/>
      <c r="Y113" s="20"/>
      <c r="Z113" s="20"/>
    </row>
    <row r="114" ht="22.5" customHeight="1">
      <c r="A114" s="237"/>
      <c r="B114" s="241"/>
      <c r="C114" s="241" t="str">
        <f>SIMPLvolumes!D109</f>
        <v>8L</v>
      </c>
      <c r="D114" s="242" t="str">
        <f>IF(SIMPLvolumes!Z109=0,"",SIMPLvolumes!Z109)</f>
        <v/>
      </c>
      <c r="E114" s="242" t="str">
        <f>IF(SIMPLvolumes!AA109=0,"",SIMPLvolumes!AA109)</f>
        <v/>
      </c>
      <c r="F114" s="242" t="str">
        <f>IF(SIMPLvolumes!AB109=0,"",SIMPLvolumes!AB109)</f>
        <v/>
      </c>
      <c r="G114" s="242" t="str">
        <f>IF(SIMPLvolumes!AC109=0,"",SIMPLvolumes!AC109)</f>
        <v/>
      </c>
      <c r="H114" s="242" t="str">
        <f>IF(SIMPLvolumes!AD109=0,"",SIMPLvolumes!AD109)</f>
        <v/>
      </c>
      <c r="I114" s="242" t="str">
        <f>IF(SIMPLvolumes!AE109=0,"",SIMPLvolumes!AE109)</f>
        <v/>
      </c>
      <c r="J114" s="242" t="str">
        <f>IF(SIMPLvolumes!AF109=0,"",SIMPLvolumes!AF109)</f>
        <v/>
      </c>
      <c r="K114" s="242" t="str">
        <f>IF(SIMPLvolumes!AG109=0,"",SIMPLvolumes!AG109)</f>
        <v/>
      </c>
      <c r="L114" s="242" t="str">
        <f>IF(SIMPLvolumes!AH109=0,"",SIMPLvolumes!AH109)</f>
        <v/>
      </c>
      <c r="M114" s="242" t="str">
        <f>IF(SIMPLvolumes!AI109=0,"",SIMPLvolumes!AI109)</f>
        <v/>
      </c>
      <c r="N114" s="242" t="str">
        <f>IF(SIMPLvolumes!AJ109=0,"",SIMPLvolumes!AJ109)</f>
        <v/>
      </c>
      <c r="O114" s="242" t="str">
        <f>IF(SIMPLvolumes!AK109=0,"",SIMPLvolumes!AK109)</f>
        <v/>
      </c>
      <c r="P114" s="242" t="str">
        <f>IF(SIMPLvolumes!AL109=0,"",SIMPLvolumes!AL109)</f>
        <v/>
      </c>
      <c r="Q114" s="243">
        <f>'PRODUCTION LIST VOLUMES'!O117</f>
        <v>0</v>
      </c>
      <c r="R114" s="20"/>
      <c r="S114" s="20"/>
      <c r="T114" s="20"/>
      <c r="U114" s="20"/>
      <c r="V114" s="20"/>
      <c r="W114" s="20"/>
      <c r="X114" s="20"/>
      <c r="Y114" s="20"/>
      <c r="Z114" s="20"/>
    </row>
    <row r="115" ht="22.5" customHeight="1">
      <c r="A115" s="237">
        <f>B115*SIMPLvolumes!W133</f>
        <v>0</v>
      </c>
      <c r="B115" s="241">
        <f t="shared" ref="B115:B129" si="9">SUM(C115:N115)</f>
        <v>0</v>
      </c>
      <c r="C115" s="241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3"/>
      <c r="R115" s="20"/>
      <c r="S115" s="20"/>
      <c r="T115" s="20"/>
      <c r="U115" s="20"/>
      <c r="V115" s="20"/>
      <c r="W115" s="20"/>
      <c r="X115" s="20"/>
      <c r="Y115" s="20"/>
      <c r="Z115" s="20"/>
    </row>
    <row r="116" ht="22.5" customHeight="1">
      <c r="A116" s="237">
        <f>B116*SIMPLvolumes!W134</f>
        <v>0</v>
      </c>
      <c r="B116" s="241">
        <f t="shared" si="9"/>
        <v>0</v>
      </c>
      <c r="C116" s="241" t="str">
        <f>SIMPLvolumes!D123</f>
        <v>9A</v>
      </c>
      <c r="D116" s="242" t="str">
        <f>IF(SIMPLvolumes!Z123=0,"",SIMPLvolumes!Z123)</f>
        <v/>
      </c>
      <c r="E116" s="242" t="str">
        <f>IF(SIMPLvolumes!AA123=0,"",SIMPLvolumes!AA123)</f>
        <v/>
      </c>
      <c r="F116" s="242" t="str">
        <f>IF(SIMPLvolumes!AB123=0,"",SIMPLvolumes!AB123)</f>
        <v/>
      </c>
      <c r="G116" s="242" t="str">
        <f>IF(SIMPLvolumes!AC123=0,"",SIMPLvolumes!AC123)</f>
        <v/>
      </c>
      <c r="H116" s="242" t="str">
        <f>IF(SIMPLvolumes!AD123=0,"",SIMPLvolumes!AD123)</f>
        <v/>
      </c>
      <c r="I116" s="242" t="str">
        <f>IF(SIMPLvolumes!AE123=0,"",SIMPLvolumes!AE123)</f>
        <v/>
      </c>
      <c r="J116" s="242" t="str">
        <f>IF(SIMPLvolumes!AF123=0,"",SIMPLvolumes!AF123)</f>
        <v/>
      </c>
      <c r="K116" s="242" t="str">
        <f>IF(SIMPLvolumes!AG123=0,"",SIMPLvolumes!AG123)</f>
        <v/>
      </c>
      <c r="L116" s="242" t="str">
        <f>IF(SIMPLvolumes!AH123=0,"",SIMPLvolumes!AH123)</f>
        <v/>
      </c>
      <c r="M116" s="242" t="str">
        <f>IF(SIMPLvolumes!AI123=0,"",SIMPLvolumes!AI123)</f>
        <v/>
      </c>
      <c r="N116" s="242" t="str">
        <f>IF(SIMPLvolumes!AJ123=0,"",SIMPLvolumes!AJ123)</f>
        <v/>
      </c>
      <c r="O116" s="242" t="str">
        <f>IF(SIMPLvolumes!AK123=0,"",SIMPLvolumes!AK123)</f>
        <v/>
      </c>
      <c r="P116" s="242" t="str">
        <f>IF(SIMPLvolumes!AL123=0,"",SIMPLvolumes!AL123)</f>
        <v/>
      </c>
      <c r="Q116" s="243">
        <f>'PRODUCTION LIST VOLUMES'!O119</f>
        <v>0</v>
      </c>
      <c r="R116" s="20"/>
      <c r="S116" s="20"/>
      <c r="T116" s="20"/>
      <c r="U116" s="20"/>
      <c r="V116" s="20"/>
      <c r="W116" s="20"/>
      <c r="X116" s="20"/>
      <c r="Y116" s="20"/>
      <c r="Z116" s="20"/>
    </row>
    <row r="117" ht="22.5" customHeight="1">
      <c r="A117" s="237">
        <f>B117*SIMPLvolumes!W135</f>
        <v>0</v>
      </c>
      <c r="B117" s="241">
        <f t="shared" si="9"/>
        <v>0</v>
      </c>
      <c r="C117" s="241" t="str">
        <f>SIMPLvolumes!D124</f>
        <v>9B</v>
      </c>
      <c r="D117" s="242" t="str">
        <f>IF(SIMPLvolumes!Z124=0,"",SIMPLvolumes!Z124)</f>
        <v/>
      </c>
      <c r="E117" s="242" t="str">
        <f>IF(SIMPLvolumes!AA124=0,"",SIMPLvolumes!AA124)</f>
        <v/>
      </c>
      <c r="F117" s="242" t="str">
        <f>IF(SIMPLvolumes!AB124=0,"",SIMPLvolumes!AB124)</f>
        <v/>
      </c>
      <c r="G117" s="242" t="str">
        <f>IF(SIMPLvolumes!AC124=0,"",SIMPLvolumes!AC124)</f>
        <v/>
      </c>
      <c r="H117" s="242" t="str">
        <f>IF(SIMPLvolumes!AD124=0,"",SIMPLvolumes!AD124)</f>
        <v/>
      </c>
      <c r="I117" s="242" t="str">
        <f>IF(SIMPLvolumes!AE124=0,"",SIMPLvolumes!AE124)</f>
        <v/>
      </c>
      <c r="J117" s="242" t="str">
        <f>IF(SIMPLvolumes!AF124=0,"",SIMPLvolumes!AF124)</f>
        <v/>
      </c>
      <c r="K117" s="242" t="str">
        <f>IF(SIMPLvolumes!AG124=0,"",SIMPLvolumes!AG124)</f>
        <v/>
      </c>
      <c r="L117" s="242" t="str">
        <f>IF(SIMPLvolumes!AH124=0,"",SIMPLvolumes!AH124)</f>
        <v/>
      </c>
      <c r="M117" s="242" t="str">
        <f>IF(SIMPLvolumes!AI124=0,"",SIMPLvolumes!AI124)</f>
        <v/>
      </c>
      <c r="N117" s="242" t="str">
        <f>IF(SIMPLvolumes!AJ124=0,"",SIMPLvolumes!AJ124)</f>
        <v/>
      </c>
      <c r="O117" s="242" t="str">
        <f>IF(SIMPLvolumes!AK124=0,"",SIMPLvolumes!AK124)</f>
        <v/>
      </c>
      <c r="P117" s="242" t="str">
        <f>IF(SIMPLvolumes!AL124=0,"",SIMPLvolumes!AL124)</f>
        <v/>
      </c>
      <c r="Q117" s="243">
        <f>'PRODUCTION LIST VOLUMES'!O120</f>
        <v>0</v>
      </c>
      <c r="R117" s="20"/>
      <c r="S117" s="20"/>
      <c r="T117" s="20"/>
      <c r="U117" s="20"/>
      <c r="V117" s="20"/>
      <c r="W117" s="20"/>
      <c r="X117" s="20"/>
      <c r="Y117" s="20"/>
      <c r="Z117" s="20"/>
    </row>
    <row r="118" ht="22.5" customHeight="1">
      <c r="A118" s="237">
        <f>B118*SIMPLvolumes!W136</f>
        <v>0</v>
      </c>
      <c r="B118" s="241">
        <f t="shared" si="9"/>
        <v>0</v>
      </c>
      <c r="C118" s="241" t="str">
        <f>SIMPLvolumes!D125</f>
        <v>9C</v>
      </c>
      <c r="D118" s="242" t="str">
        <f>IF(SIMPLvolumes!Z125=0,"",SIMPLvolumes!Z125)</f>
        <v/>
      </c>
      <c r="E118" s="242" t="str">
        <f>IF(SIMPLvolumes!AA125=0,"",SIMPLvolumes!AA125)</f>
        <v/>
      </c>
      <c r="F118" s="242" t="str">
        <f>IF(SIMPLvolumes!AB125=0,"",SIMPLvolumes!AB125)</f>
        <v/>
      </c>
      <c r="G118" s="242" t="str">
        <f>IF(SIMPLvolumes!AC125=0,"",SIMPLvolumes!AC125)</f>
        <v/>
      </c>
      <c r="H118" s="242" t="str">
        <f>IF(SIMPLvolumes!AD125=0,"",SIMPLvolumes!AD125)</f>
        <v/>
      </c>
      <c r="I118" s="242" t="str">
        <f>IF(SIMPLvolumes!AE125=0,"",SIMPLvolumes!AE125)</f>
        <v/>
      </c>
      <c r="J118" s="242" t="str">
        <f>IF(SIMPLvolumes!AF125=0,"",SIMPLvolumes!AF125)</f>
        <v/>
      </c>
      <c r="K118" s="242" t="str">
        <f>IF(SIMPLvolumes!AG125=0,"",SIMPLvolumes!AG125)</f>
        <v/>
      </c>
      <c r="L118" s="242" t="str">
        <f>IF(SIMPLvolumes!AH125=0,"",SIMPLvolumes!AH125)</f>
        <v/>
      </c>
      <c r="M118" s="242" t="str">
        <f>IF(SIMPLvolumes!AI125=0,"",SIMPLvolumes!AI125)</f>
        <v/>
      </c>
      <c r="N118" s="242" t="str">
        <f>IF(SIMPLvolumes!AJ125=0,"",SIMPLvolumes!AJ125)</f>
        <v/>
      </c>
      <c r="O118" s="242" t="str">
        <f>IF(SIMPLvolumes!AK125=0,"",SIMPLvolumes!AK125)</f>
        <v/>
      </c>
      <c r="P118" s="242" t="str">
        <f>IF(SIMPLvolumes!AL125=0,"",SIMPLvolumes!AL125)</f>
        <v/>
      </c>
      <c r="Q118" s="243">
        <f>'PRODUCTION LIST VOLUMES'!O121</f>
        <v>0</v>
      </c>
      <c r="R118" s="20"/>
      <c r="S118" s="20"/>
      <c r="T118" s="20"/>
      <c r="U118" s="20"/>
      <c r="V118" s="20"/>
      <c r="W118" s="20"/>
      <c r="X118" s="20"/>
      <c r="Y118" s="20"/>
      <c r="Z118" s="20"/>
    </row>
    <row r="119" ht="22.5" customHeight="1">
      <c r="A119" s="237">
        <f>B119*SIMPLvolumes!W137</f>
        <v>0</v>
      </c>
      <c r="B119" s="241">
        <f t="shared" si="9"/>
        <v>0</v>
      </c>
      <c r="C119" s="241" t="str">
        <f>SIMPLvolumes!D126</f>
        <v>9D</v>
      </c>
      <c r="D119" s="242" t="str">
        <f>IF(SIMPLvolumes!Z126=0,"",SIMPLvolumes!Z126)</f>
        <v/>
      </c>
      <c r="E119" s="242" t="str">
        <f>IF(SIMPLvolumes!AA126=0,"",SIMPLvolumes!AA126)</f>
        <v/>
      </c>
      <c r="F119" s="242" t="str">
        <f>IF(SIMPLvolumes!AB126=0,"",SIMPLvolumes!AB126)</f>
        <v/>
      </c>
      <c r="G119" s="242" t="str">
        <f>IF(SIMPLvolumes!AC126=0,"",SIMPLvolumes!AC126)</f>
        <v/>
      </c>
      <c r="H119" s="242" t="str">
        <f>IF(SIMPLvolumes!AD126=0,"",SIMPLvolumes!AD126)</f>
        <v/>
      </c>
      <c r="I119" s="242" t="str">
        <f>IF(SIMPLvolumes!AE126=0,"",SIMPLvolumes!AE126)</f>
        <v/>
      </c>
      <c r="J119" s="242" t="str">
        <f>IF(SIMPLvolumes!AF126=0,"",SIMPLvolumes!AF126)</f>
        <v/>
      </c>
      <c r="K119" s="242" t="str">
        <f>IF(SIMPLvolumes!AG126=0,"",SIMPLvolumes!AG126)</f>
        <v/>
      </c>
      <c r="L119" s="242" t="str">
        <f>IF(SIMPLvolumes!AH126=0,"",SIMPLvolumes!AH126)</f>
        <v/>
      </c>
      <c r="M119" s="242" t="str">
        <f>IF(SIMPLvolumes!AI126=0,"",SIMPLvolumes!AI126)</f>
        <v/>
      </c>
      <c r="N119" s="242" t="str">
        <f>IF(SIMPLvolumes!AJ126=0,"",SIMPLvolumes!AJ126)</f>
        <v/>
      </c>
      <c r="O119" s="242" t="str">
        <f>IF(SIMPLvolumes!AK126=0,"",SIMPLvolumes!AK126)</f>
        <v/>
      </c>
      <c r="P119" s="242" t="str">
        <f>IF(SIMPLvolumes!AL126=0,"",SIMPLvolumes!AL126)</f>
        <v/>
      </c>
      <c r="Q119" s="243">
        <f>'PRODUCTION LIST VOLUMES'!O122</f>
        <v>0</v>
      </c>
      <c r="R119" s="20"/>
      <c r="S119" s="20"/>
      <c r="T119" s="20"/>
      <c r="U119" s="20"/>
      <c r="V119" s="20"/>
      <c r="W119" s="20"/>
      <c r="X119" s="20"/>
      <c r="Y119" s="20"/>
      <c r="Z119" s="20"/>
    </row>
    <row r="120" ht="22.5" customHeight="1">
      <c r="A120" s="237">
        <f>B120*SIMPLvolumes!W140</f>
        <v>0</v>
      </c>
      <c r="B120" s="241">
        <f t="shared" si="9"/>
        <v>0</v>
      </c>
      <c r="C120" s="241" t="str">
        <f>SIMPLvolumes!D127</f>
        <v>9E</v>
      </c>
      <c r="D120" s="242" t="str">
        <f>IF(SIMPLvolumes!Z127=0,"",SIMPLvolumes!Z127)</f>
        <v/>
      </c>
      <c r="E120" s="242" t="str">
        <f>IF(SIMPLvolumes!AA127=0,"",SIMPLvolumes!AA127)</f>
        <v/>
      </c>
      <c r="F120" s="242" t="str">
        <f>IF(SIMPLvolumes!AB127=0,"",SIMPLvolumes!AB127)</f>
        <v/>
      </c>
      <c r="G120" s="242" t="str">
        <f>IF(SIMPLvolumes!AC127=0,"",SIMPLvolumes!AC127)</f>
        <v/>
      </c>
      <c r="H120" s="242" t="str">
        <f>IF(SIMPLvolumes!AD127=0,"",SIMPLvolumes!AD127)</f>
        <v/>
      </c>
      <c r="I120" s="242" t="str">
        <f>IF(SIMPLvolumes!AE127=0,"",SIMPLvolumes!AE127)</f>
        <v/>
      </c>
      <c r="J120" s="242" t="str">
        <f>IF(SIMPLvolumes!AF127=0,"",SIMPLvolumes!AF127)</f>
        <v/>
      </c>
      <c r="K120" s="242" t="str">
        <f>IF(SIMPLvolumes!AG127=0,"",SIMPLvolumes!AG127)</f>
        <v/>
      </c>
      <c r="L120" s="242" t="str">
        <f>IF(SIMPLvolumes!AH127=0,"",SIMPLvolumes!AH127)</f>
        <v/>
      </c>
      <c r="M120" s="242" t="str">
        <f>IF(SIMPLvolumes!AI127=0,"",SIMPLvolumes!AI127)</f>
        <v/>
      </c>
      <c r="N120" s="242" t="str">
        <f>IF(SIMPLvolumes!AJ127=0,"",SIMPLvolumes!AJ127)</f>
        <v/>
      </c>
      <c r="O120" s="242" t="str">
        <f>IF(SIMPLvolumes!AK127=0,"",SIMPLvolumes!AK127)</f>
        <v/>
      </c>
      <c r="P120" s="242" t="str">
        <f>IF(SIMPLvolumes!AL127=0,"",SIMPLvolumes!AL127)</f>
        <v/>
      </c>
      <c r="Q120" s="243">
        <f>'PRODUCTION LIST VOLUMES'!O123</f>
        <v>0</v>
      </c>
      <c r="R120" s="20"/>
      <c r="S120" s="20"/>
      <c r="T120" s="20"/>
      <c r="U120" s="20"/>
      <c r="V120" s="20"/>
      <c r="W120" s="20"/>
      <c r="X120" s="20"/>
      <c r="Y120" s="20"/>
      <c r="Z120" s="20"/>
    </row>
    <row r="121" ht="22.5" customHeight="1">
      <c r="A121" s="237">
        <f>B121*SIMPLvolumes!W141</f>
        <v>0</v>
      </c>
      <c r="B121" s="241">
        <f t="shared" si="9"/>
        <v>0</v>
      </c>
      <c r="C121" s="241" t="str">
        <f>SIMPLvolumes!D128</f>
        <v>9F</v>
      </c>
      <c r="D121" s="242" t="str">
        <f>IF(SIMPLvolumes!Z128=0,"",SIMPLvolumes!Z128)</f>
        <v/>
      </c>
      <c r="E121" s="242" t="str">
        <f>IF(SIMPLvolumes!AA128=0,"",SIMPLvolumes!AA128)</f>
        <v/>
      </c>
      <c r="F121" s="242" t="str">
        <f>IF(SIMPLvolumes!AB128=0,"",SIMPLvolumes!AB128)</f>
        <v/>
      </c>
      <c r="G121" s="242" t="str">
        <f>IF(SIMPLvolumes!AC128=0,"",SIMPLvolumes!AC128)</f>
        <v/>
      </c>
      <c r="H121" s="242" t="str">
        <f>IF(SIMPLvolumes!AD128=0,"",SIMPLvolumes!AD128)</f>
        <v/>
      </c>
      <c r="I121" s="242" t="str">
        <f>IF(SIMPLvolumes!AE128=0,"",SIMPLvolumes!AE128)</f>
        <v/>
      </c>
      <c r="J121" s="242" t="str">
        <f>IF(SIMPLvolumes!AF128=0,"",SIMPLvolumes!AF128)</f>
        <v/>
      </c>
      <c r="K121" s="242" t="str">
        <f>IF(SIMPLvolumes!AG128=0,"",SIMPLvolumes!AG128)</f>
        <v/>
      </c>
      <c r="L121" s="242" t="str">
        <f>IF(SIMPLvolumes!AH128=0,"",SIMPLvolumes!AH128)</f>
        <v/>
      </c>
      <c r="M121" s="242" t="str">
        <f>IF(SIMPLvolumes!AI128=0,"",SIMPLvolumes!AI128)</f>
        <v/>
      </c>
      <c r="N121" s="242" t="str">
        <f>IF(SIMPLvolumes!AJ128=0,"",SIMPLvolumes!AJ128)</f>
        <v/>
      </c>
      <c r="O121" s="242" t="str">
        <f>IF(SIMPLvolumes!AK128=0,"",SIMPLvolumes!AK128)</f>
        <v/>
      </c>
      <c r="P121" s="242" t="str">
        <f>IF(SIMPLvolumes!AL128=0,"",SIMPLvolumes!AL128)</f>
        <v/>
      </c>
      <c r="Q121" s="243">
        <f>'PRODUCTION LIST VOLUMES'!O124</f>
        <v>0</v>
      </c>
      <c r="R121" s="20"/>
      <c r="S121" s="20"/>
      <c r="T121" s="20"/>
      <c r="U121" s="20"/>
      <c r="V121" s="20"/>
      <c r="W121" s="20"/>
      <c r="X121" s="20"/>
      <c r="Y121" s="20"/>
      <c r="Z121" s="20"/>
    </row>
    <row r="122" ht="22.5" customHeight="1">
      <c r="A122" s="237">
        <f>B122*SIMPLvolumes!W142</f>
        <v>0</v>
      </c>
      <c r="B122" s="241">
        <f t="shared" si="9"/>
        <v>0</v>
      </c>
      <c r="C122" s="241" t="str">
        <f>SIMPLvolumes!D129</f>
        <v>9G</v>
      </c>
      <c r="D122" s="242" t="str">
        <f>IF(SIMPLvolumes!Z129=0,"",SIMPLvolumes!Z129)</f>
        <v/>
      </c>
      <c r="E122" s="242" t="str">
        <f>IF(SIMPLvolumes!AA129=0,"",SIMPLvolumes!AA129)</f>
        <v/>
      </c>
      <c r="F122" s="242" t="str">
        <f>IF(SIMPLvolumes!AB129=0,"",SIMPLvolumes!AB129)</f>
        <v/>
      </c>
      <c r="G122" s="242" t="str">
        <f>IF(SIMPLvolumes!AC129=0,"",SIMPLvolumes!AC129)</f>
        <v/>
      </c>
      <c r="H122" s="242" t="str">
        <f>IF(SIMPLvolumes!AD129=0,"",SIMPLvolumes!AD129)</f>
        <v/>
      </c>
      <c r="I122" s="242" t="str">
        <f>IF(SIMPLvolumes!AE129=0,"",SIMPLvolumes!AE129)</f>
        <v/>
      </c>
      <c r="J122" s="242" t="str">
        <f>IF(SIMPLvolumes!AF129=0,"",SIMPLvolumes!AF129)</f>
        <v/>
      </c>
      <c r="K122" s="242" t="str">
        <f>IF(SIMPLvolumes!AG129=0,"",SIMPLvolumes!AG129)</f>
        <v/>
      </c>
      <c r="L122" s="242" t="str">
        <f>IF(SIMPLvolumes!AH129=0,"",SIMPLvolumes!AH129)</f>
        <v/>
      </c>
      <c r="M122" s="242" t="str">
        <f>IF(SIMPLvolumes!AI129=0,"",SIMPLvolumes!AI129)</f>
        <v/>
      </c>
      <c r="N122" s="242" t="str">
        <f>IF(SIMPLvolumes!AJ129=0,"",SIMPLvolumes!AJ129)</f>
        <v/>
      </c>
      <c r="O122" s="242" t="str">
        <f>IF(SIMPLvolumes!AK129=0,"",SIMPLvolumes!AK129)</f>
        <v/>
      </c>
      <c r="P122" s="242" t="str">
        <f>IF(SIMPLvolumes!AL129=0,"",SIMPLvolumes!AL129)</f>
        <v/>
      </c>
      <c r="Q122" s="243">
        <f>'PRODUCTION LIST VOLUMES'!O125</f>
        <v>0</v>
      </c>
      <c r="R122" s="20"/>
      <c r="S122" s="20"/>
      <c r="T122" s="20"/>
      <c r="U122" s="20"/>
      <c r="V122" s="20"/>
      <c r="W122" s="20"/>
      <c r="X122" s="20"/>
      <c r="Y122" s="20"/>
      <c r="Z122" s="20"/>
    </row>
    <row r="123" ht="22.5" customHeight="1">
      <c r="A123" s="237">
        <f>B123*SIMPLvolumes!W143</f>
        <v>0</v>
      </c>
      <c r="B123" s="241">
        <f t="shared" si="9"/>
        <v>0</v>
      </c>
      <c r="C123" s="241" t="str">
        <f>SIMPLvolumes!D130</f>
        <v>9H</v>
      </c>
      <c r="D123" s="242" t="str">
        <f>IF(SIMPLvolumes!Z130=0,"",SIMPLvolumes!Z130)</f>
        <v/>
      </c>
      <c r="E123" s="242" t="str">
        <f>IF(SIMPLvolumes!AA130=0,"",SIMPLvolumes!AA130)</f>
        <v/>
      </c>
      <c r="F123" s="242" t="str">
        <f>IF(SIMPLvolumes!AB130=0,"",SIMPLvolumes!AB130)</f>
        <v/>
      </c>
      <c r="G123" s="242" t="str">
        <f>IF(SIMPLvolumes!AC130=0,"",SIMPLvolumes!AC130)</f>
        <v/>
      </c>
      <c r="H123" s="242" t="str">
        <f>IF(SIMPLvolumes!AD130=0,"",SIMPLvolumes!AD130)</f>
        <v/>
      </c>
      <c r="I123" s="242" t="str">
        <f>IF(SIMPLvolumes!AE130=0,"",SIMPLvolumes!AE130)</f>
        <v/>
      </c>
      <c r="J123" s="242" t="str">
        <f>IF(SIMPLvolumes!AF130=0,"",SIMPLvolumes!AF130)</f>
        <v/>
      </c>
      <c r="K123" s="242" t="str">
        <f>IF(SIMPLvolumes!AG130=0,"",SIMPLvolumes!AG130)</f>
        <v/>
      </c>
      <c r="L123" s="242" t="str">
        <f>IF(SIMPLvolumes!AH130=0,"",SIMPLvolumes!AH130)</f>
        <v/>
      </c>
      <c r="M123" s="242" t="str">
        <f>IF(SIMPLvolumes!AI130=0,"",SIMPLvolumes!AI130)</f>
        <v/>
      </c>
      <c r="N123" s="242" t="str">
        <f>IF(SIMPLvolumes!AJ130=0,"",SIMPLvolumes!AJ130)</f>
        <v/>
      </c>
      <c r="O123" s="242" t="str">
        <f>IF(SIMPLvolumes!AK130=0,"",SIMPLvolumes!AK130)</f>
        <v/>
      </c>
      <c r="P123" s="242" t="str">
        <f>IF(SIMPLvolumes!AL130=0,"",SIMPLvolumes!AL130)</f>
        <v/>
      </c>
      <c r="Q123" s="243">
        <f>'PRODUCTION LIST VOLUMES'!O126</f>
        <v>0</v>
      </c>
      <c r="R123" s="20"/>
      <c r="S123" s="20"/>
      <c r="T123" s="20"/>
      <c r="U123" s="20"/>
      <c r="V123" s="20"/>
      <c r="W123" s="20"/>
      <c r="X123" s="20"/>
      <c r="Y123" s="20"/>
      <c r="Z123" s="20"/>
    </row>
    <row r="124" ht="22.5" customHeight="1">
      <c r="A124" s="237">
        <f>B124*SIMPLvolumes!W144</f>
        <v>0</v>
      </c>
      <c r="B124" s="241">
        <f t="shared" si="9"/>
        <v>0</v>
      </c>
      <c r="C124" s="241" t="str">
        <f>SIMPLvolumes!D131</f>
        <v>9I</v>
      </c>
      <c r="D124" s="242" t="str">
        <f>IF(SIMPLvolumes!Z131=0,"",SIMPLvolumes!Z131)</f>
        <v/>
      </c>
      <c r="E124" s="242" t="str">
        <f>IF(SIMPLvolumes!AA131=0,"",SIMPLvolumes!AA131)</f>
        <v/>
      </c>
      <c r="F124" s="242" t="str">
        <f>IF(SIMPLvolumes!AB131=0,"",SIMPLvolumes!AB131)</f>
        <v/>
      </c>
      <c r="G124" s="242" t="str">
        <f>IF(SIMPLvolumes!AC131=0,"",SIMPLvolumes!AC131)</f>
        <v/>
      </c>
      <c r="H124" s="242" t="str">
        <f>IF(SIMPLvolumes!AD131=0,"",SIMPLvolumes!AD131)</f>
        <v/>
      </c>
      <c r="I124" s="242" t="str">
        <f>IF(SIMPLvolumes!AE131=0,"",SIMPLvolumes!AE131)</f>
        <v/>
      </c>
      <c r="J124" s="242" t="str">
        <f>IF(SIMPLvolumes!AF131=0,"",SIMPLvolumes!AF131)</f>
        <v/>
      </c>
      <c r="K124" s="242" t="str">
        <f>IF(SIMPLvolumes!AG131=0,"",SIMPLvolumes!AG131)</f>
        <v/>
      </c>
      <c r="L124" s="242" t="str">
        <f>IF(SIMPLvolumes!AH131=0,"",SIMPLvolumes!AH131)</f>
        <v/>
      </c>
      <c r="M124" s="242" t="str">
        <f>IF(SIMPLvolumes!AI131=0,"",SIMPLvolumes!AI131)</f>
        <v/>
      </c>
      <c r="N124" s="242" t="str">
        <f>IF(SIMPLvolumes!AJ131=0,"",SIMPLvolumes!AJ131)</f>
        <v/>
      </c>
      <c r="O124" s="242" t="str">
        <f>IF(SIMPLvolumes!AK131=0,"",SIMPLvolumes!AK131)</f>
        <v/>
      </c>
      <c r="P124" s="242" t="str">
        <f>IF(SIMPLvolumes!AL131=0,"",SIMPLvolumes!AL131)</f>
        <v/>
      </c>
      <c r="Q124" s="243">
        <f>'PRODUCTION LIST VOLUMES'!O127</f>
        <v>0</v>
      </c>
      <c r="R124" s="20"/>
      <c r="S124" s="20"/>
      <c r="T124" s="20"/>
      <c r="U124" s="20"/>
      <c r="V124" s="20"/>
      <c r="W124" s="20"/>
      <c r="X124" s="20"/>
      <c r="Y124" s="20"/>
      <c r="Z124" s="20"/>
    </row>
    <row r="125" ht="22.5" customHeight="1">
      <c r="A125" s="237" t="str">
        <f>B125*SIMPLvolumes!#REF!</f>
        <v>#ERROR!</v>
      </c>
      <c r="B125" s="241">
        <f t="shared" si="9"/>
        <v>0</v>
      </c>
      <c r="C125" s="241" t="str">
        <f>SIMPLvolumes!D132</f>
        <v>9J</v>
      </c>
      <c r="D125" s="242" t="str">
        <f>IF(SIMPLvolumes!Z132=0,"",SIMPLvolumes!Z132)</f>
        <v/>
      </c>
      <c r="E125" s="242" t="str">
        <f>IF(SIMPLvolumes!AA132=0,"",SIMPLvolumes!AA132)</f>
        <v/>
      </c>
      <c r="F125" s="242" t="str">
        <f>IF(SIMPLvolumes!AB132=0,"",SIMPLvolumes!AB132)</f>
        <v/>
      </c>
      <c r="G125" s="242" t="str">
        <f>IF(SIMPLvolumes!AC132=0,"",SIMPLvolumes!AC132)</f>
        <v/>
      </c>
      <c r="H125" s="242" t="str">
        <f>IF(SIMPLvolumes!AD132=0,"",SIMPLvolumes!AD132)</f>
        <v/>
      </c>
      <c r="I125" s="242" t="str">
        <f>IF(SIMPLvolumes!AE132=0,"",SIMPLvolumes!AE132)</f>
        <v/>
      </c>
      <c r="J125" s="242" t="str">
        <f>IF(SIMPLvolumes!AF132=0,"",SIMPLvolumes!AF132)</f>
        <v/>
      </c>
      <c r="K125" s="242" t="str">
        <f>IF(SIMPLvolumes!AG132=0,"",SIMPLvolumes!AG132)</f>
        <v/>
      </c>
      <c r="L125" s="242" t="str">
        <f>IF(SIMPLvolumes!AH132=0,"",SIMPLvolumes!AH132)</f>
        <v/>
      </c>
      <c r="M125" s="242" t="str">
        <f>IF(SIMPLvolumes!AI132=0,"",SIMPLvolumes!AI132)</f>
        <v/>
      </c>
      <c r="N125" s="242" t="str">
        <f>IF(SIMPLvolumes!AJ132=0,"",SIMPLvolumes!AJ132)</f>
        <v/>
      </c>
      <c r="O125" s="242" t="str">
        <f>IF(SIMPLvolumes!AK132=0,"",SIMPLvolumes!AK132)</f>
        <v/>
      </c>
      <c r="P125" s="242" t="str">
        <f>IF(SIMPLvolumes!AL132=0,"",SIMPLvolumes!AL132)</f>
        <v/>
      </c>
      <c r="Q125" s="243">
        <f>'PRODUCTION LIST VOLUMES'!O128</f>
        <v>0</v>
      </c>
      <c r="R125" s="20"/>
      <c r="S125" s="20"/>
      <c r="T125" s="20"/>
      <c r="U125" s="20"/>
      <c r="V125" s="20"/>
      <c r="W125" s="20"/>
      <c r="X125" s="20"/>
      <c r="Y125" s="20"/>
      <c r="Z125" s="20"/>
    </row>
    <row r="126" ht="22.5" customHeight="1">
      <c r="A126" s="237" t="str">
        <f>B126*SIMPLvolumes!#REF!</f>
        <v>#ERROR!</v>
      </c>
      <c r="B126" s="241">
        <f t="shared" si="9"/>
        <v>0</v>
      </c>
      <c r="C126" s="241" t="str">
        <f>SIMPLvolumes!D133</f>
        <v>9K</v>
      </c>
      <c r="D126" s="242" t="str">
        <f>IF(SIMPLvolumes!Z133=0,"",SIMPLvolumes!Z133)</f>
        <v/>
      </c>
      <c r="E126" s="242" t="str">
        <f>IF(SIMPLvolumes!AA133=0,"",SIMPLvolumes!AA133)</f>
        <v/>
      </c>
      <c r="F126" s="242" t="str">
        <f>IF(SIMPLvolumes!AB133=0,"",SIMPLvolumes!AB133)</f>
        <v/>
      </c>
      <c r="G126" s="242" t="str">
        <f>IF(SIMPLvolumes!AC133=0,"",SIMPLvolumes!AC133)</f>
        <v/>
      </c>
      <c r="H126" s="242" t="str">
        <f>IF(SIMPLvolumes!AD133=0,"",SIMPLvolumes!AD133)</f>
        <v/>
      </c>
      <c r="I126" s="242" t="str">
        <f>IF(SIMPLvolumes!AE133=0,"",SIMPLvolumes!AE133)</f>
        <v/>
      </c>
      <c r="J126" s="242" t="str">
        <f>IF(SIMPLvolumes!AF133=0,"",SIMPLvolumes!AF133)</f>
        <v/>
      </c>
      <c r="K126" s="242" t="str">
        <f>IF(SIMPLvolumes!AG133=0,"",SIMPLvolumes!AG133)</f>
        <v/>
      </c>
      <c r="L126" s="242" t="str">
        <f>IF(SIMPLvolumes!AH133=0,"",SIMPLvolumes!AH133)</f>
        <v/>
      </c>
      <c r="M126" s="242" t="str">
        <f>IF(SIMPLvolumes!AI133=0,"",SIMPLvolumes!AI133)</f>
        <v/>
      </c>
      <c r="N126" s="242" t="str">
        <f>IF(SIMPLvolumes!AJ133=0,"",SIMPLvolumes!AJ133)</f>
        <v/>
      </c>
      <c r="O126" s="242" t="str">
        <f>IF(SIMPLvolumes!AK133=0,"",SIMPLvolumes!AK133)</f>
        <v/>
      </c>
      <c r="P126" s="242" t="str">
        <f>IF(SIMPLvolumes!AL133=0,"",SIMPLvolumes!AL133)</f>
        <v/>
      </c>
      <c r="Q126" s="243">
        <f>'PRODUCTION LIST VOLUMES'!O129</f>
        <v>0</v>
      </c>
      <c r="R126" s="20"/>
      <c r="S126" s="20"/>
      <c r="T126" s="20"/>
      <c r="U126" s="20"/>
      <c r="V126" s="20"/>
      <c r="W126" s="20"/>
      <c r="X126" s="20"/>
      <c r="Y126" s="20"/>
      <c r="Z126" s="20"/>
    </row>
    <row r="127" ht="22.5" customHeight="1">
      <c r="A127" s="237" t="str">
        <f>B127*SIMPLvolumes!#REF!</f>
        <v>#ERROR!</v>
      </c>
      <c r="B127" s="241">
        <f t="shared" si="9"/>
        <v>0</v>
      </c>
      <c r="C127" s="241" t="str">
        <f>SIMPLvolumes!D134</f>
        <v>9L</v>
      </c>
      <c r="D127" s="242" t="str">
        <f>IF(SIMPLvolumes!Z134=0,"",SIMPLvolumes!Z134)</f>
        <v/>
      </c>
      <c r="E127" s="242" t="str">
        <f>IF(SIMPLvolumes!AA134=0,"",SIMPLvolumes!AA134)</f>
        <v/>
      </c>
      <c r="F127" s="242" t="str">
        <f>IF(SIMPLvolumes!AB134=0,"",SIMPLvolumes!AB134)</f>
        <v/>
      </c>
      <c r="G127" s="242" t="str">
        <f>IF(SIMPLvolumes!AC134=0,"",SIMPLvolumes!AC134)</f>
        <v/>
      </c>
      <c r="H127" s="242" t="str">
        <f>IF(SIMPLvolumes!AD134=0,"",SIMPLvolumes!AD134)</f>
        <v/>
      </c>
      <c r="I127" s="242" t="str">
        <f>IF(SIMPLvolumes!AE134=0,"",SIMPLvolumes!AE134)</f>
        <v/>
      </c>
      <c r="J127" s="242" t="str">
        <f>IF(SIMPLvolumes!AF134=0,"",SIMPLvolumes!AF134)</f>
        <v/>
      </c>
      <c r="K127" s="242" t="str">
        <f>IF(SIMPLvolumes!AG134=0,"",SIMPLvolumes!AG134)</f>
        <v/>
      </c>
      <c r="L127" s="242" t="str">
        <f>IF(SIMPLvolumes!AH134=0,"",SIMPLvolumes!AH134)</f>
        <v/>
      </c>
      <c r="M127" s="242" t="str">
        <f>IF(SIMPLvolumes!AI134=0,"",SIMPLvolumes!AI134)</f>
        <v/>
      </c>
      <c r="N127" s="242" t="str">
        <f>IF(SIMPLvolumes!AJ134=0,"",SIMPLvolumes!AJ134)</f>
        <v/>
      </c>
      <c r="O127" s="242" t="str">
        <f>IF(SIMPLvolumes!AK134=0,"",SIMPLvolumes!AK134)</f>
        <v/>
      </c>
      <c r="P127" s="242" t="str">
        <f>IF(SIMPLvolumes!AL134=0,"",SIMPLvolumes!AL134)</f>
        <v/>
      </c>
      <c r="Q127" s="243">
        <f>'PRODUCTION LIST VOLUMES'!O130</f>
        <v>0</v>
      </c>
      <c r="R127" s="20"/>
      <c r="S127" s="20"/>
      <c r="T127" s="20"/>
      <c r="U127" s="20"/>
      <c r="V127" s="20"/>
      <c r="W127" s="20"/>
      <c r="X127" s="20"/>
      <c r="Y127" s="20"/>
      <c r="Z127" s="20"/>
    </row>
    <row r="128" ht="22.5" customHeight="1">
      <c r="A128" s="237">
        <f>B128*SIMPLvolumes!W148</f>
        <v>0</v>
      </c>
      <c r="B128" s="241">
        <f t="shared" si="9"/>
        <v>0</v>
      </c>
      <c r="C128" s="241" t="str">
        <f>SIMPLvolumes!D135</f>
        <v>9M</v>
      </c>
      <c r="D128" s="242" t="str">
        <f>IF(SIMPLvolumes!Z135=0,"",SIMPLvolumes!Z135)</f>
        <v/>
      </c>
      <c r="E128" s="242" t="str">
        <f>IF(SIMPLvolumes!AA135=0,"",SIMPLvolumes!AA135)</f>
        <v/>
      </c>
      <c r="F128" s="242" t="str">
        <f>IF(SIMPLvolumes!AB135=0,"",SIMPLvolumes!AB135)</f>
        <v/>
      </c>
      <c r="G128" s="242" t="str">
        <f>IF(SIMPLvolumes!AC135=0,"",SIMPLvolumes!AC135)</f>
        <v/>
      </c>
      <c r="H128" s="242" t="str">
        <f>IF(SIMPLvolumes!AD135=0,"",SIMPLvolumes!AD135)</f>
        <v/>
      </c>
      <c r="I128" s="242" t="str">
        <f>IF(SIMPLvolumes!AE135=0,"",SIMPLvolumes!AE135)</f>
        <v/>
      </c>
      <c r="J128" s="242" t="str">
        <f>IF(SIMPLvolumes!AF135=0,"",SIMPLvolumes!AF135)</f>
        <v/>
      </c>
      <c r="K128" s="242" t="str">
        <f>IF(SIMPLvolumes!AG135=0,"",SIMPLvolumes!AG135)</f>
        <v/>
      </c>
      <c r="L128" s="242" t="str">
        <f>IF(SIMPLvolumes!AH135=0,"",SIMPLvolumes!AH135)</f>
        <v/>
      </c>
      <c r="M128" s="242" t="str">
        <f>IF(SIMPLvolumes!AI135=0,"",SIMPLvolumes!AI135)</f>
        <v/>
      </c>
      <c r="N128" s="242" t="str">
        <f>IF(SIMPLvolumes!AJ135=0,"",SIMPLvolumes!AJ135)</f>
        <v/>
      </c>
      <c r="O128" s="242" t="str">
        <f>IF(SIMPLvolumes!AK135=0,"",SIMPLvolumes!AK135)</f>
        <v/>
      </c>
      <c r="P128" s="242" t="str">
        <f>IF(SIMPLvolumes!AL135=0,"",SIMPLvolumes!AL135)</f>
        <v/>
      </c>
      <c r="Q128" s="243">
        <f>'PRODUCTION LIST VOLUMES'!O131</f>
        <v>0</v>
      </c>
      <c r="R128" s="20"/>
      <c r="S128" s="20"/>
      <c r="T128" s="20"/>
      <c r="U128" s="20"/>
      <c r="V128" s="20"/>
      <c r="W128" s="20"/>
      <c r="X128" s="20"/>
      <c r="Y128" s="20"/>
      <c r="Z128" s="20"/>
    </row>
    <row r="129" ht="22.5" customHeight="1">
      <c r="A129" s="237">
        <f>B129*SIMPLvolumes!W150</f>
        <v>0</v>
      </c>
      <c r="B129" s="241">
        <f t="shared" si="9"/>
        <v>0</v>
      </c>
      <c r="C129" s="241" t="str">
        <f>SIMPLvolumes!D136</f>
        <v>9N</v>
      </c>
      <c r="D129" s="242" t="str">
        <f>IF(SIMPLvolumes!Z136=0,"",SIMPLvolumes!Z136)</f>
        <v/>
      </c>
      <c r="E129" s="242" t="str">
        <f>IF(SIMPLvolumes!AA136=0,"",SIMPLvolumes!AA136)</f>
        <v/>
      </c>
      <c r="F129" s="242" t="str">
        <f>IF(SIMPLvolumes!AB136=0,"",SIMPLvolumes!AB136)</f>
        <v/>
      </c>
      <c r="G129" s="242" t="str">
        <f>IF(SIMPLvolumes!AC136=0,"",SIMPLvolumes!AC136)</f>
        <v/>
      </c>
      <c r="H129" s="242" t="str">
        <f>IF(SIMPLvolumes!AD136=0,"",SIMPLvolumes!AD136)</f>
        <v/>
      </c>
      <c r="I129" s="242" t="str">
        <f>IF(SIMPLvolumes!AE136=0,"",SIMPLvolumes!AE136)</f>
        <v/>
      </c>
      <c r="J129" s="242" t="str">
        <f>IF(SIMPLvolumes!AF136=0,"",SIMPLvolumes!AF136)</f>
        <v/>
      </c>
      <c r="K129" s="242" t="str">
        <f>IF(SIMPLvolumes!AG136=0,"",SIMPLvolumes!AG136)</f>
        <v/>
      </c>
      <c r="L129" s="242" t="str">
        <f>IF(SIMPLvolumes!AH136=0,"",SIMPLvolumes!AH136)</f>
        <v/>
      </c>
      <c r="M129" s="242" t="str">
        <f>IF(SIMPLvolumes!AI136=0,"",SIMPLvolumes!AI136)</f>
        <v/>
      </c>
      <c r="N129" s="242" t="str">
        <f>IF(SIMPLvolumes!AJ136=0,"",SIMPLvolumes!AJ136)</f>
        <v/>
      </c>
      <c r="O129" s="242" t="str">
        <f>IF(SIMPLvolumes!AK136=0,"",SIMPLvolumes!AK136)</f>
        <v/>
      </c>
      <c r="P129" s="242" t="str">
        <f>IF(SIMPLvolumes!AL136=0,"",SIMPLvolumes!AL136)</f>
        <v/>
      </c>
      <c r="Q129" s="243">
        <f>'PRODUCTION LIST VOLUMES'!O132</f>
        <v>0</v>
      </c>
      <c r="R129" s="20"/>
      <c r="S129" s="20"/>
      <c r="T129" s="20"/>
      <c r="U129" s="20"/>
      <c r="V129" s="20"/>
      <c r="W129" s="20"/>
      <c r="X129" s="20"/>
      <c r="Y129" s="20"/>
      <c r="Z129" s="20"/>
    </row>
    <row r="130" ht="22.5" customHeight="1">
      <c r="A130" s="237"/>
      <c r="B130" s="241"/>
      <c r="C130" s="241" t="str">
        <f>SIMPLvolumes!D122</f>
        <v>9O</v>
      </c>
      <c r="D130" s="242" t="str">
        <f>IF(SIMPLvolumes!Z122=0,"",SIMPLvolumes!Z122)</f>
        <v/>
      </c>
      <c r="E130" s="242" t="str">
        <f>IF(SIMPLvolumes!AA122=0,"",SIMPLvolumes!AA122)</f>
        <v/>
      </c>
      <c r="F130" s="242" t="str">
        <f>IF(SIMPLvolumes!AB122=0,"",SIMPLvolumes!AB122)</f>
        <v/>
      </c>
      <c r="G130" s="242" t="str">
        <f>IF(SIMPLvolumes!AC122=0,"",SIMPLvolumes!AC122)</f>
        <v/>
      </c>
      <c r="H130" s="242" t="str">
        <f>IF(SIMPLvolumes!AD122=0,"",SIMPLvolumes!AD122)</f>
        <v/>
      </c>
      <c r="I130" s="242" t="str">
        <f>IF(SIMPLvolumes!AE122=0,"",SIMPLvolumes!AE122)</f>
        <v/>
      </c>
      <c r="J130" s="242" t="str">
        <f>IF(SIMPLvolumes!AF122=0,"",SIMPLvolumes!AF122)</f>
        <v/>
      </c>
      <c r="K130" s="242" t="str">
        <f>IF(SIMPLvolumes!AG122=0,"",SIMPLvolumes!AG122)</f>
        <v/>
      </c>
      <c r="L130" s="242" t="str">
        <f>IF(SIMPLvolumes!AH122=0,"",SIMPLvolumes!AH122)</f>
        <v/>
      </c>
      <c r="M130" s="242" t="str">
        <f>IF(SIMPLvolumes!AI122=0,"",SIMPLvolumes!AI122)</f>
        <v/>
      </c>
      <c r="N130" s="242" t="str">
        <f>IF(SIMPLvolumes!AJ122=0,"",SIMPLvolumes!AJ122)</f>
        <v/>
      </c>
      <c r="O130" s="242" t="str">
        <f>IF(SIMPLvolumes!AK122=0,"",SIMPLvolumes!AK122)</f>
        <v/>
      </c>
      <c r="P130" s="242" t="str">
        <f>IF(SIMPLvolumes!AL122=0,"",SIMPLvolumes!AL122)</f>
        <v/>
      </c>
      <c r="Q130" s="243">
        <f>'PRODUCTION LIST VOLUMES'!O133</f>
        <v>0</v>
      </c>
      <c r="R130" s="20"/>
      <c r="S130" s="20"/>
      <c r="T130" s="20"/>
      <c r="U130" s="20"/>
      <c r="V130" s="20"/>
      <c r="W130" s="20"/>
      <c r="X130" s="20"/>
      <c r="Y130" s="20"/>
      <c r="Z130" s="20"/>
    </row>
    <row r="131" ht="22.5" customHeight="1">
      <c r="A131" s="237">
        <f>B131*SIMPLvolumes!W151</f>
        <v>0</v>
      </c>
      <c r="B131" s="241">
        <f t="shared" ref="B131:B134" si="10">SUM(C131:N131)</f>
        <v>0</v>
      </c>
      <c r="C131" s="241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3"/>
      <c r="R131" s="20"/>
      <c r="S131" s="20"/>
      <c r="T131" s="20"/>
      <c r="U131" s="20"/>
      <c r="V131" s="20"/>
      <c r="W131" s="20"/>
      <c r="X131" s="20"/>
      <c r="Y131" s="20"/>
      <c r="Z131" s="20"/>
    </row>
    <row r="132" ht="22.5" customHeight="1">
      <c r="A132" s="237">
        <f>B132*SIMPLvolumes!W152</f>
        <v>0</v>
      </c>
      <c r="B132" s="241">
        <f t="shared" si="10"/>
        <v>0</v>
      </c>
      <c r="C132" s="241" t="str">
        <f>SIMPLvolumes!D140</f>
        <v>10A</v>
      </c>
      <c r="D132" s="242" t="str">
        <f>IF(SIMPLvolumes!Z140=0,"",SIMPLvolumes!Z140)</f>
        <v/>
      </c>
      <c r="E132" s="242" t="str">
        <f>IF(SIMPLvolumes!AA140=0,"",SIMPLvolumes!AA140)</f>
        <v/>
      </c>
      <c r="F132" s="242" t="str">
        <f>IF(SIMPLvolumes!AB140=0,"",SIMPLvolumes!AB140)</f>
        <v/>
      </c>
      <c r="G132" s="242" t="str">
        <f>IF(SIMPLvolumes!AC140=0,"",SIMPLvolumes!AC140)</f>
        <v/>
      </c>
      <c r="H132" s="242" t="str">
        <f>IF(SIMPLvolumes!AD140=0,"",SIMPLvolumes!AD140)</f>
        <v/>
      </c>
      <c r="I132" s="242" t="str">
        <f>IF(SIMPLvolumes!AE140=0,"",SIMPLvolumes!AE140)</f>
        <v/>
      </c>
      <c r="J132" s="242" t="str">
        <f>IF(SIMPLvolumes!AF140=0,"",SIMPLvolumes!AF140)</f>
        <v/>
      </c>
      <c r="K132" s="242" t="str">
        <f>IF(SIMPLvolumes!AG140=0,"",SIMPLvolumes!AG140)</f>
        <v/>
      </c>
      <c r="L132" s="242" t="str">
        <f>IF(SIMPLvolumes!AH140=0,"",SIMPLvolumes!AH140)</f>
        <v/>
      </c>
      <c r="M132" s="242" t="str">
        <f>IF(SIMPLvolumes!AI140=0,"",SIMPLvolumes!AI140)</f>
        <v/>
      </c>
      <c r="N132" s="242" t="str">
        <f>IF(SIMPLvolumes!AJ140=0,"",SIMPLvolumes!AJ140)</f>
        <v/>
      </c>
      <c r="O132" s="242" t="str">
        <f>IF(SIMPLvolumes!AK140=0,"",SIMPLvolumes!AK140)</f>
        <v/>
      </c>
      <c r="P132" s="242" t="str">
        <f>IF(SIMPLvolumes!AL140=0,"",SIMPLvolumes!AL140)</f>
        <v/>
      </c>
      <c r="Q132" s="243">
        <f>'PRODUCTION LIST VOLUMES'!O135</f>
        <v>0</v>
      </c>
      <c r="R132" s="20"/>
      <c r="S132" s="20"/>
      <c r="T132" s="20"/>
      <c r="U132" s="20"/>
      <c r="V132" s="20"/>
      <c r="W132" s="20"/>
      <c r="X132" s="20"/>
      <c r="Y132" s="20"/>
      <c r="Z132" s="20"/>
    </row>
    <row r="133" ht="22.5" customHeight="1">
      <c r="A133" s="237">
        <f>B133*SIMPLvolumes!W153</f>
        <v>0</v>
      </c>
      <c r="B133" s="241">
        <f t="shared" si="10"/>
        <v>0</v>
      </c>
      <c r="C133" s="241" t="str">
        <f>SIMPLvolumes!D141</f>
        <v>10B</v>
      </c>
      <c r="D133" s="242" t="str">
        <f>IF(SIMPLvolumes!Z141=0,"",SIMPLvolumes!Z141)</f>
        <v/>
      </c>
      <c r="E133" s="242" t="str">
        <f>IF(SIMPLvolumes!AA141=0,"",SIMPLvolumes!AA141)</f>
        <v/>
      </c>
      <c r="F133" s="242" t="str">
        <f>IF(SIMPLvolumes!AB141=0,"",SIMPLvolumes!AB141)</f>
        <v/>
      </c>
      <c r="G133" s="242" t="str">
        <f>IF(SIMPLvolumes!AC141=0,"",SIMPLvolumes!AC141)</f>
        <v/>
      </c>
      <c r="H133" s="242" t="str">
        <f>IF(SIMPLvolumes!AD141=0,"",SIMPLvolumes!AD141)</f>
        <v/>
      </c>
      <c r="I133" s="242" t="str">
        <f>IF(SIMPLvolumes!AE141=0,"",SIMPLvolumes!AE141)</f>
        <v/>
      </c>
      <c r="J133" s="242" t="str">
        <f>IF(SIMPLvolumes!AF141=0,"",SIMPLvolumes!AF141)</f>
        <v/>
      </c>
      <c r="K133" s="242" t="str">
        <f>IF(SIMPLvolumes!AG141=0,"",SIMPLvolumes!AG141)</f>
        <v/>
      </c>
      <c r="L133" s="242" t="str">
        <f>IF(SIMPLvolumes!AH141=0,"",SIMPLvolumes!AH141)</f>
        <v/>
      </c>
      <c r="M133" s="242" t="str">
        <f>IF(SIMPLvolumes!AI141=0,"",SIMPLvolumes!AI141)</f>
        <v/>
      </c>
      <c r="N133" s="242" t="str">
        <f>IF(SIMPLvolumes!AJ141=0,"",SIMPLvolumes!AJ141)</f>
        <v/>
      </c>
      <c r="O133" s="242" t="str">
        <f>IF(SIMPLvolumes!AK141=0,"",SIMPLvolumes!AK141)</f>
        <v/>
      </c>
      <c r="P133" s="242" t="str">
        <f>IF(SIMPLvolumes!AL141=0,"",SIMPLvolumes!AL141)</f>
        <v/>
      </c>
      <c r="Q133" s="243">
        <f>'PRODUCTION LIST VOLUMES'!O136</f>
        <v>0</v>
      </c>
      <c r="R133" s="20"/>
      <c r="S133" s="20"/>
      <c r="T133" s="20"/>
      <c r="U133" s="20"/>
      <c r="V133" s="20"/>
      <c r="W133" s="20"/>
      <c r="X133" s="20"/>
      <c r="Y133" s="20"/>
      <c r="Z133" s="20"/>
    </row>
    <row r="134" ht="22.5" customHeight="1">
      <c r="A134" s="237">
        <f>B134*SIMPLvolumes!W154</f>
        <v>0</v>
      </c>
      <c r="B134" s="241">
        <f t="shared" si="10"/>
        <v>0</v>
      </c>
      <c r="C134" s="241" t="str">
        <f>SIMPLvolumes!D142</f>
        <v>10C</v>
      </c>
      <c r="D134" s="242" t="str">
        <f>IF(SIMPLvolumes!Z142=0,"",SIMPLvolumes!Z142)</f>
        <v/>
      </c>
      <c r="E134" s="242" t="str">
        <f>IF(SIMPLvolumes!AA142=0,"",SIMPLvolumes!AA142)</f>
        <v/>
      </c>
      <c r="F134" s="242" t="str">
        <f>IF(SIMPLvolumes!AB142=0,"",SIMPLvolumes!AB142)</f>
        <v/>
      </c>
      <c r="G134" s="242" t="str">
        <f>IF(SIMPLvolumes!AC142=0,"",SIMPLvolumes!AC142)</f>
        <v/>
      </c>
      <c r="H134" s="242" t="str">
        <f>IF(SIMPLvolumes!AD142=0,"",SIMPLvolumes!AD142)</f>
        <v/>
      </c>
      <c r="I134" s="242" t="str">
        <f>IF(SIMPLvolumes!AE142=0,"",SIMPLvolumes!AE142)</f>
        <v/>
      </c>
      <c r="J134" s="242" t="str">
        <f>IF(SIMPLvolumes!AF142=0,"",SIMPLvolumes!AF142)</f>
        <v/>
      </c>
      <c r="K134" s="242" t="str">
        <f>IF(SIMPLvolumes!AG142=0,"",SIMPLvolumes!AG142)</f>
        <v/>
      </c>
      <c r="L134" s="242" t="str">
        <f>IF(SIMPLvolumes!AH142=0,"",SIMPLvolumes!AH142)</f>
        <v/>
      </c>
      <c r="M134" s="242" t="str">
        <f>IF(SIMPLvolumes!AI142=0,"",SIMPLvolumes!AI142)</f>
        <v/>
      </c>
      <c r="N134" s="242" t="str">
        <f>IF(SIMPLvolumes!AJ142=0,"",SIMPLvolumes!AJ142)</f>
        <v/>
      </c>
      <c r="O134" s="242" t="str">
        <f>IF(SIMPLvolumes!AK142=0,"",SIMPLvolumes!AK142)</f>
        <v/>
      </c>
      <c r="P134" s="242" t="str">
        <f>IF(SIMPLvolumes!AL142=0,"",SIMPLvolumes!AL142)</f>
        <v/>
      </c>
      <c r="Q134" s="243">
        <f>'PRODUCTION LIST VOLUMES'!O137</f>
        <v>0</v>
      </c>
      <c r="R134" s="20"/>
      <c r="S134" s="20"/>
      <c r="T134" s="20"/>
      <c r="U134" s="20"/>
      <c r="V134" s="20"/>
      <c r="W134" s="20"/>
      <c r="X134" s="20"/>
      <c r="Y134" s="20"/>
      <c r="Z134" s="20"/>
    </row>
    <row r="135" ht="22.5" customHeight="1">
      <c r="A135" s="245"/>
      <c r="B135" s="25"/>
      <c r="C135" s="241" t="str">
        <f>SIMPLvolumes!D143</f>
        <v>10D</v>
      </c>
      <c r="D135" s="242" t="str">
        <f>IF(SIMPLvolumes!Z143=0,"",SIMPLvolumes!Z143)</f>
        <v/>
      </c>
      <c r="E135" s="242" t="str">
        <f>IF(SIMPLvolumes!AA143=0,"",SIMPLvolumes!AA143)</f>
        <v/>
      </c>
      <c r="F135" s="242" t="str">
        <f>IF(SIMPLvolumes!AB143=0,"",SIMPLvolumes!AB143)</f>
        <v/>
      </c>
      <c r="G135" s="242" t="str">
        <f>IF(SIMPLvolumes!AC143=0,"",SIMPLvolumes!AC143)</f>
        <v/>
      </c>
      <c r="H135" s="242" t="str">
        <f>IF(SIMPLvolumes!AD143=0,"",SIMPLvolumes!AD143)</f>
        <v/>
      </c>
      <c r="I135" s="242" t="str">
        <f>IF(SIMPLvolumes!AE143=0,"",SIMPLvolumes!AE143)</f>
        <v/>
      </c>
      <c r="J135" s="242" t="str">
        <f>IF(SIMPLvolumes!AF143=0,"",SIMPLvolumes!AF143)</f>
        <v/>
      </c>
      <c r="K135" s="242" t="str">
        <f>IF(SIMPLvolumes!AG143=0,"",SIMPLvolumes!AG143)</f>
        <v/>
      </c>
      <c r="L135" s="242" t="str">
        <f>IF(SIMPLvolumes!AH143=0,"",SIMPLvolumes!AH143)</f>
        <v/>
      </c>
      <c r="M135" s="242" t="str">
        <f>IF(SIMPLvolumes!AI143=0,"",SIMPLvolumes!AI143)</f>
        <v/>
      </c>
      <c r="N135" s="242" t="str">
        <f>IF(SIMPLvolumes!AJ143=0,"",SIMPLvolumes!AJ143)</f>
        <v/>
      </c>
      <c r="O135" s="242" t="str">
        <f>IF(SIMPLvolumes!AK143=0,"",SIMPLvolumes!AK143)</f>
        <v/>
      </c>
      <c r="P135" s="242" t="str">
        <f>IF(SIMPLvolumes!AL143=0,"",SIMPLvolumes!AL143)</f>
        <v/>
      </c>
      <c r="Q135" s="243">
        <f>'PRODUCTION LIST VOLUMES'!O138</f>
        <v>0</v>
      </c>
      <c r="R135" s="20"/>
      <c r="S135" s="20"/>
      <c r="T135" s="20"/>
      <c r="U135" s="20"/>
      <c r="V135" s="20"/>
      <c r="W135" s="20"/>
      <c r="X135" s="20"/>
      <c r="Y135" s="20"/>
      <c r="Z135" s="20"/>
    </row>
    <row r="136" ht="22.5" customHeight="1">
      <c r="A136" s="245"/>
      <c r="B136" s="25"/>
      <c r="C136" s="241" t="str">
        <f>SIMPLvolumes!D144</f>
        <v>10E</v>
      </c>
      <c r="D136" s="242" t="str">
        <f>IF(SIMPLvolumes!Z144=0,"",SIMPLvolumes!Z144)</f>
        <v/>
      </c>
      <c r="E136" s="242" t="str">
        <f>IF(SIMPLvolumes!AA144=0,"",SIMPLvolumes!AA144)</f>
        <v/>
      </c>
      <c r="F136" s="242" t="str">
        <f>IF(SIMPLvolumes!AB144=0,"",SIMPLvolumes!AB144)</f>
        <v/>
      </c>
      <c r="G136" s="242" t="str">
        <f>IF(SIMPLvolumes!AC144=0,"",SIMPLvolumes!AC144)</f>
        <v/>
      </c>
      <c r="H136" s="242" t="str">
        <f>IF(SIMPLvolumes!AD144=0,"",SIMPLvolumes!AD144)</f>
        <v/>
      </c>
      <c r="I136" s="242" t="str">
        <f>IF(SIMPLvolumes!AE144=0,"",SIMPLvolumes!AE144)</f>
        <v/>
      </c>
      <c r="J136" s="242" t="str">
        <f>IF(SIMPLvolumes!AF144=0,"",SIMPLvolumes!AF144)</f>
        <v/>
      </c>
      <c r="K136" s="242" t="str">
        <f>IF(SIMPLvolumes!AG144=0,"",SIMPLvolumes!AG144)</f>
        <v/>
      </c>
      <c r="L136" s="242" t="str">
        <f>IF(SIMPLvolumes!AH144=0,"",SIMPLvolumes!AH144)</f>
        <v/>
      </c>
      <c r="M136" s="242" t="str">
        <f>IF(SIMPLvolumes!AI144=0,"",SIMPLvolumes!AI144)</f>
        <v/>
      </c>
      <c r="N136" s="242" t="str">
        <f>IF(SIMPLvolumes!AJ144=0,"",SIMPLvolumes!AJ144)</f>
        <v/>
      </c>
      <c r="O136" s="242" t="str">
        <f>IF(SIMPLvolumes!AK144=0,"",SIMPLvolumes!AK144)</f>
        <v/>
      </c>
      <c r="P136" s="242" t="str">
        <f>IF(SIMPLvolumes!AL144=0,"",SIMPLvolumes!AL144)</f>
        <v/>
      </c>
      <c r="Q136" s="243">
        <f>'PRODUCTION LIST VOLUMES'!O139</f>
        <v>0</v>
      </c>
      <c r="R136" s="20"/>
      <c r="S136" s="20"/>
      <c r="T136" s="20"/>
      <c r="U136" s="20"/>
      <c r="V136" s="20"/>
      <c r="W136" s="20"/>
      <c r="X136" s="20"/>
      <c r="Y136" s="20"/>
      <c r="Z136" s="20"/>
    </row>
    <row r="137" ht="22.5" customHeight="1">
      <c r="A137" s="245"/>
      <c r="B137" s="25"/>
      <c r="C137" s="241" t="str">
        <f>SIMPLvolumes!D138</f>
        <v>10F</v>
      </c>
      <c r="D137" s="242" t="str">
        <f>IF(SIMPLvolumes!Z138=0,"",SIMPLvolumes!Z138)</f>
        <v/>
      </c>
      <c r="E137" s="242" t="str">
        <f>IF(SIMPLvolumes!AA138=0,"",SIMPLvolumes!AA138)</f>
        <v/>
      </c>
      <c r="F137" s="242" t="str">
        <f>IF(SIMPLvolumes!AB138=0,"",SIMPLvolumes!AB138)</f>
        <v/>
      </c>
      <c r="G137" s="242" t="str">
        <f>IF(SIMPLvolumes!AC138=0,"",SIMPLvolumes!AC138)</f>
        <v/>
      </c>
      <c r="H137" s="242" t="str">
        <f>IF(SIMPLvolumes!AD138=0,"",SIMPLvolumes!AD138)</f>
        <v/>
      </c>
      <c r="I137" s="242" t="str">
        <f>IF(SIMPLvolumes!AE138=0,"",SIMPLvolumes!AE138)</f>
        <v/>
      </c>
      <c r="J137" s="242" t="str">
        <f>IF(SIMPLvolumes!AF138=0,"",SIMPLvolumes!AF138)</f>
        <v/>
      </c>
      <c r="K137" s="242" t="str">
        <f>IF(SIMPLvolumes!AG138=0,"",SIMPLvolumes!AG138)</f>
        <v/>
      </c>
      <c r="L137" s="242" t="str">
        <f>IF(SIMPLvolumes!AH138=0,"",SIMPLvolumes!AH138)</f>
        <v/>
      </c>
      <c r="M137" s="242" t="str">
        <f>IF(SIMPLvolumes!AI138=0,"",SIMPLvolumes!AI138)</f>
        <v/>
      </c>
      <c r="N137" s="242" t="str">
        <f>IF(SIMPLvolumes!AJ138=0,"",SIMPLvolumes!AJ138)</f>
        <v/>
      </c>
      <c r="O137" s="242" t="str">
        <f>IF(SIMPLvolumes!AK138=0,"",SIMPLvolumes!AK138)</f>
        <v/>
      </c>
      <c r="P137" s="242" t="str">
        <f>IF(SIMPLvolumes!AL138=0,"",SIMPLvolumes!AL138)</f>
        <v/>
      </c>
      <c r="Q137" s="243">
        <f>'PRODUCTION LIST VOLUMES'!O140</f>
        <v>0</v>
      </c>
      <c r="R137" s="20"/>
      <c r="S137" s="20"/>
      <c r="T137" s="20"/>
      <c r="U137" s="20"/>
      <c r="V137" s="20"/>
      <c r="W137" s="20"/>
      <c r="X137" s="20"/>
      <c r="Y137" s="20"/>
      <c r="Z137" s="20"/>
    </row>
    <row r="138" ht="22.5" customHeight="1">
      <c r="A138" s="245"/>
      <c r="B138" s="25"/>
      <c r="C138" s="241" t="str">
        <f>SIMPLvolumes!D139</f>
        <v>10G</v>
      </c>
      <c r="D138" s="242" t="str">
        <f>IF(SIMPLvolumes!Z139=0,"",SIMPLvolumes!Z139)</f>
        <v/>
      </c>
      <c r="E138" s="242" t="str">
        <f>IF(SIMPLvolumes!AA139=0,"",SIMPLvolumes!AA139)</f>
        <v/>
      </c>
      <c r="F138" s="242" t="str">
        <f>IF(SIMPLvolumes!AB139=0,"",SIMPLvolumes!AB139)</f>
        <v/>
      </c>
      <c r="G138" s="242" t="str">
        <f>IF(SIMPLvolumes!AC139=0,"",SIMPLvolumes!AC139)</f>
        <v/>
      </c>
      <c r="H138" s="242" t="str">
        <f>IF(SIMPLvolumes!AD139=0,"",SIMPLvolumes!AD139)</f>
        <v/>
      </c>
      <c r="I138" s="242" t="str">
        <f>IF(SIMPLvolumes!AE139=0,"",SIMPLvolumes!AE139)</f>
        <v/>
      </c>
      <c r="J138" s="242" t="str">
        <f>IF(SIMPLvolumes!AF139=0,"",SIMPLvolumes!AF139)</f>
        <v/>
      </c>
      <c r="K138" s="242" t="str">
        <f>IF(SIMPLvolumes!AG139=0,"",SIMPLvolumes!AG139)</f>
        <v/>
      </c>
      <c r="L138" s="242" t="str">
        <f>IF(SIMPLvolumes!AH139=0,"",SIMPLvolumes!AH139)</f>
        <v/>
      </c>
      <c r="M138" s="242" t="str">
        <f>IF(SIMPLvolumes!AI139=0,"",SIMPLvolumes!AI139)</f>
        <v/>
      </c>
      <c r="N138" s="242" t="str">
        <f>IF(SIMPLvolumes!AJ139=0,"",SIMPLvolumes!AJ139)</f>
        <v/>
      </c>
      <c r="O138" s="242" t="str">
        <f>IF(SIMPLvolumes!AK139=0,"",SIMPLvolumes!AK139)</f>
        <v/>
      </c>
      <c r="P138" s="242" t="str">
        <f>IF(SIMPLvolumes!AL139=0,"",SIMPLvolumes!AL139)</f>
        <v/>
      </c>
      <c r="Q138" s="243">
        <f>'PRODUCTION LIST VOLUMES'!O141</f>
        <v>0</v>
      </c>
      <c r="R138" s="20"/>
      <c r="S138" s="20"/>
      <c r="T138" s="20"/>
      <c r="U138" s="20"/>
      <c r="V138" s="20"/>
      <c r="W138" s="20"/>
      <c r="X138" s="20"/>
      <c r="Y138" s="20"/>
      <c r="Z138" s="20"/>
    </row>
    <row r="139" ht="22.5" customHeight="1">
      <c r="A139" s="245"/>
      <c r="B139" s="25"/>
      <c r="C139" s="241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3"/>
      <c r="R139" s="20"/>
      <c r="S139" s="20"/>
      <c r="T139" s="20"/>
      <c r="U139" s="20"/>
      <c r="V139" s="20"/>
      <c r="W139" s="20"/>
      <c r="X139" s="20"/>
      <c r="Y139" s="20"/>
      <c r="Z139" s="20"/>
    </row>
    <row r="140" ht="22.5" customHeight="1">
      <c r="A140" s="245"/>
      <c r="B140" s="25"/>
      <c r="C140" s="241" t="str">
        <f>SIMPLvolumes!D146</f>
        <v>11A</v>
      </c>
      <c r="D140" s="242" t="str">
        <f>IF(SIMPLvolumes!Z146=0,"",SIMPLvolumes!Z146)</f>
        <v/>
      </c>
      <c r="E140" s="242" t="str">
        <f>IF(SIMPLvolumes!AA146=0,"",SIMPLvolumes!AA146)</f>
        <v/>
      </c>
      <c r="F140" s="242" t="str">
        <f>IF(SIMPLvolumes!AB146=0,"",SIMPLvolumes!AB146)</f>
        <v/>
      </c>
      <c r="G140" s="242" t="str">
        <f>IF(SIMPLvolumes!AC146=0,"",SIMPLvolumes!AC146)</f>
        <v/>
      </c>
      <c r="H140" s="242" t="str">
        <f>IF(SIMPLvolumes!AD146=0,"",SIMPLvolumes!AD146)</f>
        <v/>
      </c>
      <c r="I140" s="242" t="str">
        <f>IF(SIMPLvolumes!AE146=0,"",SIMPLvolumes!AE146)</f>
        <v/>
      </c>
      <c r="J140" s="242" t="str">
        <f>IF(SIMPLvolumes!AF146=0,"",SIMPLvolumes!AF146)</f>
        <v/>
      </c>
      <c r="K140" s="242" t="str">
        <f>IF(SIMPLvolumes!AG146=0,"",SIMPLvolumes!AG146)</f>
        <v/>
      </c>
      <c r="L140" s="242" t="str">
        <f>IF(SIMPLvolumes!AH146=0,"",SIMPLvolumes!AH146)</f>
        <v/>
      </c>
      <c r="M140" s="242" t="str">
        <f>IF(SIMPLvolumes!AI146=0,"",SIMPLvolumes!AI146)</f>
        <v/>
      </c>
      <c r="N140" s="242" t="str">
        <f>IF(SIMPLvolumes!AJ146=0,"",SIMPLvolumes!AJ146)</f>
        <v/>
      </c>
      <c r="O140" s="242" t="str">
        <f>IF(SIMPLvolumes!AK146=0,"",SIMPLvolumes!AK146)</f>
        <v/>
      </c>
      <c r="P140" s="242" t="str">
        <f>IF(SIMPLvolumes!AL146=0,"",SIMPLvolumes!AL146)</f>
        <v/>
      </c>
      <c r="Q140" s="243">
        <f>'PRODUCTION LIST VOLUMES'!O143</f>
        <v>0</v>
      </c>
      <c r="R140" s="20"/>
      <c r="S140" s="20"/>
      <c r="T140" s="20"/>
      <c r="U140" s="20"/>
      <c r="V140" s="20"/>
      <c r="W140" s="20"/>
      <c r="X140" s="20"/>
      <c r="Y140" s="20"/>
      <c r="Z140" s="20"/>
    </row>
    <row r="141" ht="22.5" customHeight="1">
      <c r="A141" s="245"/>
      <c r="B141" s="25"/>
      <c r="C141" s="241" t="str">
        <f>SIMPLvolumes!D147</f>
        <v>11B</v>
      </c>
      <c r="D141" s="242" t="str">
        <f>IF(SIMPLvolumes!Z147=0,"",SIMPLvolumes!Z147)</f>
        <v/>
      </c>
      <c r="E141" s="242" t="str">
        <f>IF(SIMPLvolumes!AA147=0,"",SIMPLvolumes!AA147)</f>
        <v/>
      </c>
      <c r="F141" s="242" t="str">
        <f>IF(SIMPLvolumes!AB147=0,"",SIMPLvolumes!AB147)</f>
        <v/>
      </c>
      <c r="G141" s="242" t="str">
        <f>IF(SIMPLvolumes!AC147=0,"",SIMPLvolumes!AC147)</f>
        <v/>
      </c>
      <c r="H141" s="242" t="str">
        <f>IF(SIMPLvolumes!AD147=0,"",SIMPLvolumes!AD147)</f>
        <v/>
      </c>
      <c r="I141" s="242" t="str">
        <f>IF(SIMPLvolumes!AE147=0,"",SIMPLvolumes!AE147)</f>
        <v/>
      </c>
      <c r="J141" s="242" t="str">
        <f>IF(SIMPLvolumes!AF147=0,"",SIMPLvolumes!AF147)</f>
        <v/>
      </c>
      <c r="K141" s="242" t="str">
        <f>IF(SIMPLvolumes!AG147=0,"",SIMPLvolumes!AG147)</f>
        <v/>
      </c>
      <c r="L141" s="242" t="str">
        <f>IF(SIMPLvolumes!AH147=0,"",SIMPLvolumes!AH147)</f>
        <v/>
      </c>
      <c r="M141" s="242" t="str">
        <f>IF(SIMPLvolumes!AI147=0,"",SIMPLvolumes!AI147)</f>
        <v/>
      </c>
      <c r="N141" s="242" t="str">
        <f>IF(SIMPLvolumes!AJ147=0,"",SIMPLvolumes!AJ147)</f>
        <v/>
      </c>
      <c r="O141" s="242" t="str">
        <f>IF(SIMPLvolumes!AK147=0,"",SIMPLvolumes!AK147)</f>
        <v/>
      </c>
      <c r="P141" s="242" t="str">
        <f>IF(SIMPLvolumes!AL147=0,"",SIMPLvolumes!AL147)</f>
        <v/>
      </c>
      <c r="Q141" s="243">
        <f>'PRODUCTION LIST VOLUMES'!O144</f>
        <v>0</v>
      </c>
      <c r="R141" s="20"/>
      <c r="S141" s="20"/>
      <c r="T141" s="20"/>
      <c r="U141" s="20"/>
      <c r="V141" s="20"/>
      <c r="W141" s="20"/>
      <c r="X141" s="20"/>
      <c r="Y141" s="20"/>
      <c r="Z141" s="20"/>
    </row>
    <row r="142" ht="22.5" customHeight="1">
      <c r="A142" s="245"/>
      <c r="B142" s="25"/>
      <c r="C142" s="241" t="str">
        <f>SIMPLvolumes!D148</f>
        <v>11C</v>
      </c>
      <c r="D142" s="242" t="str">
        <f>IF(SIMPLvolumes!Z148=0,"",SIMPLvolumes!Z148)</f>
        <v/>
      </c>
      <c r="E142" s="242" t="str">
        <f>IF(SIMPLvolumes!AA148=0,"",SIMPLvolumes!AA148)</f>
        <v/>
      </c>
      <c r="F142" s="242" t="str">
        <f>IF(SIMPLvolumes!AB148=0,"",SIMPLvolumes!AB148)</f>
        <v/>
      </c>
      <c r="G142" s="242" t="str">
        <f>IF(SIMPLvolumes!AC148=0,"",SIMPLvolumes!AC148)</f>
        <v/>
      </c>
      <c r="H142" s="242" t="str">
        <f>IF(SIMPLvolumes!AD148=0,"",SIMPLvolumes!AD148)</f>
        <v/>
      </c>
      <c r="I142" s="242" t="str">
        <f>IF(SIMPLvolumes!AE148=0,"",SIMPLvolumes!AE148)</f>
        <v/>
      </c>
      <c r="J142" s="242" t="str">
        <f>IF(SIMPLvolumes!AF148=0,"",SIMPLvolumes!AF148)</f>
        <v/>
      </c>
      <c r="K142" s="242" t="str">
        <f>IF(SIMPLvolumes!AG148=0,"",SIMPLvolumes!AG148)</f>
        <v/>
      </c>
      <c r="L142" s="242" t="str">
        <f>IF(SIMPLvolumes!AH148=0,"",SIMPLvolumes!AH148)</f>
        <v/>
      </c>
      <c r="M142" s="242" t="str">
        <f>IF(SIMPLvolumes!AI148=0,"",SIMPLvolumes!AI148)</f>
        <v/>
      </c>
      <c r="N142" s="242" t="str">
        <f>IF(SIMPLvolumes!AJ148=0,"",SIMPLvolumes!AJ148)</f>
        <v/>
      </c>
      <c r="O142" s="242" t="str">
        <f>IF(SIMPLvolumes!AK148=0,"",SIMPLvolumes!AK148)</f>
        <v/>
      </c>
      <c r="P142" s="242" t="str">
        <f>IF(SIMPLvolumes!AL148=0,"",SIMPLvolumes!AL148)</f>
        <v/>
      </c>
      <c r="Q142" s="243">
        <f>'PRODUCTION LIST VOLUMES'!O145</f>
        <v>0</v>
      </c>
      <c r="R142" s="20"/>
      <c r="S142" s="20"/>
      <c r="T142" s="20"/>
      <c r="U142" s="20"/>
      <c r="V142" s="20"/>
      <c r="W142" s="20"/>
      <c r="X142" s="20"/>
      <c r="Y142" s="20"/>
      <c r="Z142" s="20"/>
    </row>
    <row r="143" ht="22.5" customHeight="1">
      <c r="A143" s="245"/>
      <c r="B143" s="25"/>
      <c r="C143" s="241" t="str">
        <f>SIMPLvolumes!D149</f>
        <v>11D</v>
      </c>
      <c r="D143" s="242" t="str">
        <f>IF(SIMPLvolumes!Z149=0,"",SIMPLvolumes!Z149)</f>
        <v/>
      </c>
      <c r="E143" s="242" t="str">
        <f>IF(SIMPLvolumes!AA149=0,"",SIMPLvolumes!AA149)</f>
        <v/>
      </c>
      <c r="F143" s="242" t="str">
        <f>IF(SIMPLvolumes!AB149=0,"",SIMPLvolumes!AB149)</f>
        <v/>
      </c>
      <c r="G143" s="242" t="str">
        <f>IF(SIMPLvolumes!AC149=0,"",SIMPLvolumes!AC149)</f>
        <v/>
      </c>
      <c r="H143" s="242" t="str">
        <f>IF(SIMPLvolumes!AD149=0,"",SIMPLvolumes!AD149)</f>
        <v/>
      </c>
      <c r="I143" s="242" t="str">
        <f>IF(SIMPLvolumes!AE149=0,"",SIMPLvolumes!AE149)</f>
        <v/>
      </c>
      <c r="J143" s="242" t="str">
        <f>IF(SIMPLvolumes!AF149=0,"",SIMPLvolumes!AF149)</f>
        <v/>
      </c>
      <c r="K143" s="242" t="str">
        <f>IF(SIMPLvolumes!AG149=0,"",SIMPLvolumes!AG149)</f>
        <v/>
      </c>
      <c r="L143" s="242" t="str">
        <f>IF(SIMPLvolumes!AH149=0,"",SIMPLvolumes!AH149)</f>
        <v/>
      </c>
      <c r="M143" s="242" t="str">
        <f>IF(SIMPLvolumes!AI149=0,"",SIMPLvolumes!AI149)</f>
        <v/>
      </c>
      <c r="N143" s="242" t="str">
        <f>IF(SIMPLvolumes!AJ149=0,"",SIMPLvolumes!AJ149)</f>
        <v/>
      </c>
      <c r="O143" s="242" t="str">
        <f>IF(SIMPLvolumes!AK149=0,"",SIMPLvolumes!AK149)</f>
        <v/>
      </c>
      <c r="P143" s="242" t="str">
        <f>IF(SIMPLvolumes!AL149=0,"",SIMPLvolumes!AL149)</f>
        <v/>
      </c>
      <c r="Q143" s="243">
        <f>'PRODUCTION LIST VOLUMES'!O146</f>
        <v>0</v>
      </c>
      <c r="R143" s="20"/>
      <c r="S143" s="20"/>
      <c r="T143" s="20"/>
      <c r="U143" s="20"/>
      <c r="V143" s="20"/>
      <c r="W143" s="20"/>
      <c r="X143" s="20"/>
      <c r="Y143" s="20"/>
      <c r="Z143" s="20"/>
    </row>
    <row r="144" ht="22.5" customHeight="1">
      <c r="A144" s="20"/>
      <c r="B144" s="20"/>
      <c r="C144" s="241" t="str">
        <f>SIMPLvolumes!D150</f>
        <v>11E</v>
      </c>
      <c r="D144" s="242" t="str">
        <f>IF(SIMPLvolumes!Z150=0,"",SIMPLvolumes!Z150)</f>
        <v/>
      </c>
      <c r="E144" s="242" t="str">
        <f>IF(SIMPLvolumes!AA150=0,"",SIMPLvolumes!AA150)</f>
        <v/>
      </c>
      <c r="F144" s="242" t="str">
        <f>IF(SIMPLvolumes!AB150=0,"",SIMPLvolumes!AB150)</f>
        <v/>
      </c>
      <c r="G144" s="242" t="str">
        <f>IF(SIMPLvolumes!AC150=0,"",SIMPLvolumes!AC150)</f>
        <v/>
      </c>
      <c r="H144" s="242" t="str">
        <f>IF(SIMPLvolumes!AD150=0,"",SIMPLvolumes!AD150)</f>
        <v/>
      </c>
      <c r="I144" s="242" t="str">
        <f>IF(SIMPLvolumes!AE150=0,"",SIMPLvolumes!AE150)</f>
        <v/>
      </c>
      <c r="J144" s="242" t="str">
        <f>IF(SIMPLvolumes!AF150=0,"",SIMPLvolumes!AF150)</f>
        <v/>
      </c>
      <c r="K144" s="242" t="str">
        <f>IF(SIMPLvolumes!AG150=0,"",SIMPLvolumes!AG150)</f>
        <v/>
      </c>
      <c r="L144" s="242" t="str">
        <f>IF(SIMPLvolumes!AH150=0,"",SIMPLvolumes!AH150)</f>
        <v/>
      </c>
      <c r="M144" s="242" t="str">
        <f>IF(SIMPLvolumes!AI150=0,"",SIMPLvolumes!AI150)</f>
        <v/>
      </c>
      <c r="N144" s="242" t="str">
        <f>IF(SIMPLvolumes!AJ150=0,"",SIMPLvolumes!AJ150)</f>
        <v/>
      </c>
      <c r="O144" s="242" t="str">
        <f>IF(SIMPLvolumes!AK150=0,"",SIMPLvolumes!AK150)</f>
        <v/>
      </c>
      <c r="P144" s="242" t="str">
        <f>IF(SIMPLvolumes!AL150=0,"",SIMPLvolumes!AL150)</f>
        <v/>
      </c>
      <c r="Q144" s="243">
        <f>'PRODUCTION LIST VOLUMES'!O147</f>
        <v>0</v>
      </c>
      <c r="R144" s="20"/>
      <c r="S144" s="20"/>
      <c r="T144" s="20"/>
      <c r="U144" s="20"/>
      <c r="V144" s="20"/>
      <c r="W144" s="20"/>
      <c r="X144" s="20"/>
      <c r="Y144" s="20"/>
      <c r="Z144" s="20"/>
    </row>
    <row r="145" ht="22.5" customHeight="1">
      <c r="A145" s="20"/>
      <c r="B145" s="20"/>
      <c r="C145" s="241" t="str">
        <f>SIMPLvolumes!D151</f>
        <v>11F</v>
      </c>
      <c r="D145" s="242" t="str">
        <f>IF(SIMPLvolumes!Z151=0,"",SIMPLvolumes!Z151)</f>
        <v/>
      </c>
      <c r="E145" s="242" t="str">
        <f>IF(SIMPLvolumes!AA151=0,"",SIMPLvolumes!AA151)</f>
        <v/>
      </c>
      <c r="F145" s="242" t="str">
        <f>IF(SIMPLvolumes!AB151=0,"",SIMPLvolumes!AB151)</f>
        <v/>
      </c>
      <c r="G145" s="242" t="str">
        <f>IF(SIMPLvolumes!AC151=0,"",SIMPLvolumes!AC151)</f>
        <v/>
      </c>
      <c r="H145" s="242" t="str">
        <f>IF(SIMPLvolumes!AD151=0,"",SIMPLvolumes!AD151)</f>
        <v/>
      </c>
      <c r="I145" s="242" t="str">
        <f>IF(SIMPLvolumes!AE151=0,"",SIMPLvolumes!AE151)</f>
        <v/>
      </c>
      <c r="J145" s="242" t="str">
        <f>IF(SIMPLvolumes!AF151=0,"",SIMPLvolumes!AF151)</f>
        <v/>
      </c>
      <c r="K145" s="242" t="str">
        <f>IF(SIMPLvolumes!AG151=0,"",SIMPLvolumes!AG151)</f>
        <v/>
      </c>
      <c r="L145" s="242" t="str">
        <f>IF(SIMPLvolumes!AH151=0,"",SIMPLvolumes!AH151)</f>
        <v/>
      </c>
      <c r="M145" s="242" t="str">
        <f>IF(SIMPLvolumes!AI151=0,"",SIMPLvolumes!AI151)</f>
        <v/>
      </c>
      <c r="N145" s="242" t="str">
        <f>IF(SIMPLvolumes!AJ151=0,"",SIMPLvolumes!AJ151)</f>
        <v/>
      </c>
      <c r="O145" s="242" t="str">
        <f>IF(SIMPLvolumes!AK151=0,"",SIMPLvolumes!AK151)</f>
        <v/>
      </c>
      <c r="P145" s="242" t="str">
        <f>IF(SIMPLvolumes!AL151=0,"",SIMPLvolumes!AL151)</f>
        <v/>
      </c>
      <c r="Q145" s="243">
        <f>'PRODUCTION LIST VOLUMES'!O148</f>
        <v>0</v>
      </c>
      <c r="R145" s="20"/>
      <c r="S145" s="20"/>
      <c r="T145" s="20"/>
      <c r="U145" s="20"/>
      <c r="V145" s="20"/>
      <c r="W145" s="20"/>
      <c r="X145" s="20"/>
      <c r="Y145" s="20"/>
      <c r="Z145" s="20"/>
    </row>
    <row r="146" ht="22.5" customHeight="1">
      <c r="A146" s="20"/>
      <c r="B146" s="20"/>
      <c r="C146" s="241" t="str">
        <f>SIMPLvolumes!D152</f>
        <v>11G</v>
      </c>
      <c r="D146" s="242" t="str">
        <f>IF(SIMPLvolumes!Z152=0,"",SIMPLvolumes!Z152)</f>
        <v/>
      </c>
      <c r="E146" s="242" t="str">
        <f>IF(SIMPLvolumes!AA152=0,"",SIMPLvolumes!AA152)</f>
        <v/>
      </c>
      <c r="F146" s="242" t="str">
        <f>IF(SIMPLvolumes!AB152=0,"",SIMPLvolumes!AB152)</f>
        <v/>
      </c>
      <c r="G146" s="242" t="str">
        <f>IF(SIMPLvolumes!AC152=0,"",SIMPLvolumes!AC152)</f>
        <v/>
      </c>
      <c r="H146" s="242" t="str">
        <f>IF(SIMPLvolumes!AD152=0,"",SIMPLvolumes!AD152)</f>
        <v/>
      </c>
      <c r="I146" s="242" t="str">
        <f>IF(SIMPLvolumes!AE152=0,"",SIMPLvolumes!AE152)</f>
        <v/>
      </c>
      <c r="J146" s="242" t="str">
        <f>IF(SIMPLvolumes!AF152=0,"",SIMPLvolumes!AF152)</f>
        <v/>
      </c>
      <c r="K146" s="242" t="str">
        <f>IF(SIMPLvolumes!AG152=0,"",SIMPLvolumes!AG152)</f>
        <v/>
      </c>
      <c r="L146" s="242" t="str">
        <f>IF(SIMPLvolumes!AH152=0,"",SIMPLvolumes!AH152)</f>
        <v/>
      </c>
      <c r="M146" s="242" t="str">
        <f>IF(SIMPLvolumes!AI152=0,"",SIMPLvolumes!AI152)</f>
        <v/>
      </c>
      <c r="N146" s="242" t="str">
        <f>IF(SIMPLvolumes!AJ152=0,"",SIMPLvolumes!AJ152)</f>
        <v/>
      </c>
      <c r="O146" s="242" t="str">
        <f>IF(SIMPLvolumes!AK152=0,"",SIMPLvolumes!AK152)</f>
        <v/>
      </c>
      <c r="P146" s="242" t="str">
        <f>IF(SIMPLvolumes!AL152=0,"",SIMPLvolumes!AL152)</f>
        <v/>
      </c>
      <c r="Q146" s="243">
        <f>'PRODUCTION LIST VOLUMES'!O149</f>
        <v>0</v>
      </c>
      <c r="R146" s="20"/>
      <c r="S146" s="20"/>
      <c r="T146" s="20"/>
      <c r="U146" s="20"/>
      <c r="V146" s="20"/>
      <c r="W146" s="20"/>
      <c r="X146" s="20"/>
      <c r="Y146" s="20"/>
      <c r="Z146" s="20"/>
    </row>
    <row r="147" ht="22.5" customHeight="1">
      <c r="A147" s="20"/>
      <c r="B147" s="20"/>
      <c r="C147" s="20"/>
      <c r="D147" s="38"/>
      <c r="E147" s="38"/>
      <c r="F147" s="20"/>
      <c r="G147" s="20"/>
      <c r="H147" s="20"/>
      <c r="I147" s="246"/>
      <c r="J147" s="246"/>
      <c r="K147" s="246"/>
      <c r="L147" s="38"/>
      <c r="M147" s="20"/>
      <c r="N147" s="247" t="s">
        <v>372</v>
      </c>
      <c r="O147" s="247"/>
      <c r="P147" s="247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ht="22.5" customHeight="1">
      <c r="A148" s="20"/>
      <c r="B148" s="20"/>
      <c r="C148" s="20"/>
      <c r="D148" s="248" t="s">
        <v>373</v>
      </c>
      <c r="E148" s="249"/>
      <c r="F148" s="250"/>
      <c r="G148" s="20"/>
      <c r="H148" s="20"/>
      <c r="I148" s="248" t="s">
        <v>374</v>
      </c>
      <c r="J148" s="251"/>
      <c r="K148" s="251"/>
      <c r="L148" s="251"/>
      <c r="M148" s="250"/>
      <c r="N148" s="25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ht="22.5" customHeight="1">
      <c r="A149" s="20"/>
      <c r="B149" s="20"/>
      <c r="C149" s="20"/>
      <c r="D149" s="248" t="s">
        <v>375</v>
      </c>
      <c r="E149" s="249"/>
      <c r="F149" s="250"/>
      <c r="G149" s="20"/>
      <c r="H149" s="20"/>
      <c r="I149" s="248" t="s">
        <v>376</v>
      </c>
      <c r="J149" s="252"/>
      <c r="K149" s="252"/>
      <c r="L149" s="252"/>
      <c r="M149" s="253"/>
      <c r="N149" s="253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ht="22.5" customHeight="1">
      <c r="A150" s="20"/>
      <c r="B150" s="20"/>
      <c r="C150" s="20"/>
      <c r="D150" s="38"/>
      <c r="E150" s="38"/>
      <c r="F150" s="20"/>
      <c r="G150" s="20"/>
      <c r="H150" s="20"/>
      <c r="I150" s="248" t="s">
        <v>377</v>
      </c>
      <c r="J150" s="252"/>
      <c r="K150" s="252"/>
      <c r="L150" s="252"/>
      <c r="M150" s="253"/>
      <c r="N150" s="253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ht="22.5" customHeight="1">
      <c r="A151" s="20"/>
      <c r="B151" s="20"/>
      <c r="C151" s="20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ht="22.5" customHeight="1">
      <c r="A152" s="20"/>
      <c r="B152" s="20"/>
      <c r="C152" s="20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ht="22.5" customHeight="1">
      <c r="A153" s="20"/>
      <c r="B153" s="20"/>
      <c r="C153" s="20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ht="22.5" customHeight="1">
      <c r="A154" s="20"/>
      <c r="B154" s="20"/>
      <c r="C154" s="20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ht="22.5" customHeight="1">
      <c r="A155" s="20"/>
      <c r="B155" s="20"/>
      <c r="C155" s="20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ht="22.5" customHeight="1">
      <c r="A156" s="20"/>
      <c r="B156" s="20"/>
      <c r="C156" s="20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ht="22.5" customHeight="1">
      <c r="A157" s="20"/>
      <c r="B157" s="20"/>
      <c r="C157" s="20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ht="22.5" customHeight="1">
      <c r="A158" s="20"/>
      <c r="B158" s="20"/>
      <c r="C158" s="20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ht="22.5" customHeight="1">
      <c r="A159" s="20"/>
      <c r="B159" s="20"/>
      <c r="C159" s="20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ht="22.5" customHeight="1">
      <c r="A160" s="20"/>
      <c r="B160" s="20"/>
      <c r="C160" s="20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ht="22.5" customHeight="1">
      <c r="A161" s="20"/>
      <c r="B161" s="20"/>
      <c r="C161" s="20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ht="22.5" customHeight="1">
      <c r="A162" s="20"/>
      <c r="B162" s="20"/>
      <c r="C162" s="20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ht="22.5" customHeight="1">
      <c r="A163" s="20"/>
      <c r="B163" s="20"/>
      <c r="C163" s="20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ht="22.5" customHeight="1">
      <c r="A164" s="20"/>
      <c r="B164" s="20"/>
      <c r="C164" s="20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ht="22.5" customHeight="1">
      <c r="A165" s="20"/>
      <c r="B165" s="20"/>
      <c r="C165" s="20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ht="22.5" customHeight="1">
      <c r="A166" s="20"/>
      <c r="B166" s="20"/>
      <c r="C166" s="20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ht="22.5" customHeight="1">
      <c r="A167" s="20"/>
      <c r="B167" s="20"/>
      <c r="C167" s="20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ht="22.5" customHeight="1">
      <c r="A168" s="20"/>
      <c r="B168" s="20"/>
      <c r="C168" s="20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ht="22.5" customHeight="1">
      <c r="A169" s="20"/>
      <c r="B169" s="20"/>
      <c r="C169" s="20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ht="22.5" customHeight="1">
      <c r="A170" s="20"/>
      <c r="B170" s="20"/>
      <c r="C170" s="20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ht="22.5" customHeight="1">
      <c r="A171" s="20"/>
      <c r="B171" s="20"/>
      <c r="C171" s="20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ht="22.5" customHeight="1">
      <c r="A172" s="20"/>
      <c r="B172" s="20"/>
      <c r="C172" s="20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ht="22.5" customHeight="1">
      <c r="A173" s="20"/>
      <c r="B173" s="20"/>
      <c r="C173" s="20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ht="22.5" customHeight="1">
      <c r="A174" s="20"/>
      <c r="B174" s="20"/>
      <c r="C174" s="20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ht="22.5" customHeight="1">
      <c r="A175" s="20"/>
      <c r="B175" s="20"/>
      <c r="C175" s="20"/>
      <c r="D175" s="208"/>
      <c r="E175" s="208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ht="22.5" customHeight="1">
      <c r="A176" s="20"/>
      <c r="B176" s="20"/>
      <c r="C176" s="20"/>
      <c r="D176" s="208"/>
      <c r="E176" s="208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ht="22.5" customHeight="1">
      <c r="A177" s="20"/>
      <c r="B177" s="20"/>
      <c r="C177" s="20"/>
      <c r="D177" s="208"/>
      <c r="E177" s="208"/>
      <c r="F177" s="208"/>
      <c r="G177" s="208"/>
      <c r="H177" s="208"/>
      <c r="I177" s="208"/>
      <c r="J177" s="208"/>
      <c r="K177" s="208"/>
      <c r="L177" s="208"/>
      <c r="M177" s="208"/>
      <c r="N177" s="208"/>
      <c r="O177" s="208"/>
      <c r="P177" s="208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ht="22.5" customHeight="1">
      <c r="A178" s="20"/>
      <c r="B178" s="20"/>
      <c r="C178" s="20"/>
      <c r="D178" s="208"/>
      <c r="E178" s="208"/>
      <c r="F178" s="208"/>
      <c r="G178" s="208"/>
      <c r="H178" s="208"/>
      <c r="I178" s="208"/>
      <c r="J178" s="208"/>
      <c r="K178" s="208"/>
      <c r="L178" s="208"/>
      <c r="M178" s="208"/>
      <c r="N178" s="208"/>
      <c r="O178" s="208"/>
      <c r="P178" s="208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ht="22.5" customHeight="1">
      <c r="A179" s="20"/>
      <c r="B179" s="20"/>
      <c r="C179" s="20"/>
      <c r="D179" s="208"/>
      <c r="E179" s="208"/>
      <c r="F179" s="208"/>
      <c r="G179" s="208"/>
      <c r="H179" s="208"/>
      <c r="I179" s="208"/>
      <c r="J179" s="208"/>
      <c r="K179" s="208"/>
      <c r="L179" s="208"/>
      <c r="M179" s="208"/>
      <c r="N179" s="208"/>
      <c r="O179" s="208"/>
      <c r="P179" s="208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ht="22.5" customHeight="1">
      <c r="A180" s="20"/>
      <c r="B180" s="20"/>
      <c r="C180" s="20"/>
      <c r="D180" s="208"/>
      <c r="E180" s="208"/>
      <c r="F180" s="208"/>
      <c r="G180" s="208"/>
      <c r="H180" s="208"/>
      <c r="I180" s="208"/>
      <c r="J180" s="208"/>
      <c r="K180" s="208"/>
      <c r="L180" s="208"/>
      <c r="M180" s="208"/>
      <c r="N180" s="208"/>
      <c r="O180" s="208"/>
      <c r="P180" s="208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ht="22.5" customHeight="1">
      <c r="A181" s="20"/>
      <c r="B181" s="20"/>
      <c r="C181" s="20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8"/>
      <c r="P181" s="208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ht="22.5" customHeight="1">
      <c r="A182" s="20"/>
      <c r="B182" s="20"/>
      <c r="C182" s="20"/>
      <c r="D182" s="208"/>
      <c r="E182" s="208"/>
      <c r="F182" s="208"/>
      <c r="G182" s="208"/>
      <c r="H182" s="208"/>
      <c r="I182" s="208"/>
      <c r="J182" s="208"/>
      <c r="K182" s="208"/>
      <c r="L182" s="208"/>
      <c r="M182" s="208"/>
      <c r="N182" s="208"/>
      <c r="O182" s="208"/>
      <c r="P182" s="208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ht="22.5" customHeight="1">
      <c r="A183" s="20"/>
      <c r="B183" s="20"/>
      <c r="C183" s="20"/>
      <c r="D183" s="208"/>
      <c r="E183" s="208"/>
      <c r="F183" s="208"/>
      <c r="G183" s="208"/>
      <c r="H183" s="208"/>
      <c r="I183" s="208"/>
      <c r="J183" s="208"/>
      <c r="K183" s="208"/>
      <c r="L183" s="208"/>
      <c r="M183" s="208"/>
      <c r="N183" s="208"/>
      <c r="O183" s="208"/>
      <c r="P183" s="208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ht="22.5" customHeight="1">
      <c r="A184" s="20"/>
      <c r="B184" s="20"/>
      <c r="C184" s="20"/>
      <c r="D184" s="208"/>
      <c r="E184" s="208"/>
      <c r="F184" s="208"/>
      <c r="G184" s="208"/>
      <c r="H184" s="208"/>
      <c r="I184" s="208"/>
      <c r="J184" s="208"/>
      <c r="K184" s="208"/>
      <c r="L184" s="208"/>
      <c r="M184" s="208"/>
      <c r="N184" s="208"/>
      <c r="O184" s="208"/>
      <c r="P184" s="208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ht="22.5" customHeight="1">
      <c r="A185" s="20"/>
      <c r="B185" s="20"/>
      <c r="C185" s="20"/>
      <c r="D185" s="208"/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ht="22.5" customHeight="1">
      <c r="A186" s="20"/>
      <c r="B186" s="20"/>
      <c r="C186" s="20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ht="22.5" customHeight="1">
      <c r="A187" s="20"/>
      <c r="B187" s="20"/>
      <c r="C187" s="20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ht="22.5" customHeight="1">
      <c r="A188" s="20"/>
      <c r="B188" s="20"/>
      <c r="C188" s="20"/>
      <c r="D188" s="208"/>
      <c r="E188" s="208"/>
      <c r="F188" s="208"/>
      <c r="G188" s="208"/>
      <c r="H188" s="208"/>
      <c r="I188" s="208"/>
      <c r="J188" s="208"/>
      <c r="K188" s="208"/>
      <c r="L188" s="208"/>
      <c r="M188" s="208"/>
      <c r="N188" s="208"/>
      <c r="O188" s="208"/>
      <c r="P188" s="208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ht="22.5" customHeight="1">
      <c r="A189" s="20"/>
      <c r="B189" s="20"/>
      <c r="C189" s="20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ht="22.5" customHeight="1">
      <c r="A190" s="20"/>
      <c r="B190" s="20"/>
      <c r="C190" s="20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ht="22.5" customHeight="1">
      <c r="A191" s="20"/>
      <c r="B191" s="20"/>
      <c r="C191" s="20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ht="22.5" customHeight="1">
      <c r="A192" s="20"/>
      <c r="B192" s="20"/>
      <c r="C192" s="20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ht="22.5" customHeight="1">
      <c r="A193" s="20"/>
      <c r="B193" s="20"/>
      <c r="C193" s="20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ht="22.5" customHeight="1">
      <c r="A194" s="20"/>
      <c r="B194" s="20"/>
      <c r="C194" s="20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ht="22.5" customHeight="1">
      <c r="A195" s="20"/>
      <c r="B195" s="20"/>
      <c r="C195" s="20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ht="22.5" customHeight="1">
      <c r="A196" s="20"/>
      <c r="B196" s="20"/>
      <c r="C196" s="20"/>
      <c r="D196" s="208"/>
      <c r="E196" s="208"/>
      <c r="F196" s="208"/>
      <c r="G196" s="208"/>
      <c r="H196" s="208"/>
      <c r="I196" s="208"/>
      <c r="J196" s="208"/>
      <c r="K196" s="208"/>
      <c r="L196" s="208"/>
      <c r="M196" s="208"/>
      <c r="N196" s="208"/>
      <c r="O196" s="208"/>
      <c r="P196" s="208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ht="22.5" customHeight="1">
      <c r="A197" s="20"/>
      <c r="B197" s="20"/>
      <c r="C197" s="20"/>
      <c r="D197" s="208"/>
      <c r="E197" s="208"/>
      <c r="F197" s="208"/>
      <c r="G197" s="208"/>
      <c r="H197" s="208"/>
      <c r="I197" s="208"/>
      <c r="J197" s="208"/>
      <c r="K197" s="208"/>
      <c r="L197" s="208"/>
      <c r="M197" s="208"/>
      <c r="N197" s="208"/>
      <c r="O197" s="208"/>
      <c r="P197" s="208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ht="22.5" customHeight="1">
      <c r="A198" s="20"/>
      <c r="B198" s="20"/>
      <c r="C198" s="20"/>
      <c r="D198" s="208"/>
      <c r="E198" s="208"/>
      <c r="F198" s="208"/>
      <c r="G198" s="208"/>
      <c r="H198" s="208"/>
      <c r="I198" s="208"/>
      <c r="J198" s="208"/>
      <c r="K198" s="208"/>
      <c r="L198" s="208"/>
      <c r="M198" s="208"/>
      <c r="N198" s="208"/>
      <c r="O198" s="208"/>
      <c r="P198" s="208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ht="22.5" customHeight="1">
      <c r="A199" s="20"/>
      <c r="B199" s="20"/>
      <c r="C199" s="20"/>
      <c r="D199" s="208"/>
      <c r="E199" s="208"/>
      <c r="F199" s="208"/>
      <c r="G199" s="208"/>
      <c r="H199" s="208"/>
      <c r="I199" s="208"/>
      <c r="J199" s="208"/>
      <c r="K199" s="208"/>
      <c r="L199" s="208"/>
      <c r="M199" s="208"/>
      <c r="N199" s="208"/>
      <c r="O199" s="208"/>
      <c r="P199" s="208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ht="22.5" customHeight="1">
      <c r="A200" s="20"/>
      <c r="B200" s="20"/>
      <c r="C200" s="20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ht="22.5" customHeight="1">
      <c r="A201" s="20"/>
      <c r="B201" s="20"/>
      <c r="C201" s="20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ht="22.5" customHeight="1">
      <c r="A202" s="20"/>
      <c r="B202" s="20"/>
      <c r="C202" s="20"/>
      <c r="D202" s="208"/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ht="22.5" customHeight="1">
      <c r="A203" s="20"/>
      <c r="B203" s="20"/>
      <c r="C203" s="20"/>
      <c r="D203" s="208"/>
      <c r="E203" s="208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ht="22.5" customHeight="1">
      <c r="A204" s="20"/>
      <c r="B204" s="20"/>
      <c r="C204" s="20"/>
      <c r="D204" s="208"/>
      <c r="E204" s="208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ht="22.5" customHeight="1">
      <c r="A205" s="20"/>
      <c r="B205" s="20"/>
      <c r="C205" s="20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ht="22.5" customHeight="1">
      <c r="A206" s="20"/>
      <c r="B206" s="20"/>
      <c r="C206" s="20"/>
      <c r="D206" s="208"/>
      <c r="E206" s="208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ht="22.5" customHeight="1">
      <c r="A207" s="20"/>
      <c r="B207" s="20"/>
      <c r="C207" s="20"/>
      <c r="D207" s="208"/>
      <c r="E207" s="208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ht="22.5" customHeight="1">
      <c r="A208" s="20"/>
      <c r="B208" s="20"/>
      <c r="C208" s="20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ht="22.5" customHeight="1">
      <c r="A209" s="20"/>
      <c r="B209" s="20"/>
      <c r="C209" s="20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ht="22.5" customHeight="1">
      <c r="A210" s="20"/>
      <c r="B210" s="20"/>
      <c r="C210" s="20"/>
      <c r="D210" s="208"/>
      <c r="E210" s="208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ht="22.5" customHeight="1">
      <c r="A211" s="20"/>
      <c r="B211" s="20"/>
      <c r="C211" s="20"/>
      <c r="D211" s="208"/>
      <c r="E211" s="208"/>
      <c r="F211" s="208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ht="22.5" customHeight="1">
      <c r="A212" s="20"/>
      <c r="B212" s="20"/>
      <c r="C212" s="20"/>
      <c r="D212" s="208"/>
      <c r="E212" s="208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ht="22.5" customHeight="1">
      <c r="A213" s="20"/>
      <c r="B213" s="20"/>
      <c r="C213" s="20"/>
      <c r="D213" s="208"/>
      <c r="E213" s="208"/>
      <c r="F213" s="208"/>
      <c r="G213" s="208"/>
      <c r="H213" s="208"/>
      <c r="I213" s="208"/>
      <c r="J213" s="208"/>
      <c r="K213" s="208"/>
      <c r="L213" s="208"/>
      <c r="M213" s="208"/>
      <c r="N213" s="208"/>
      <c r="O213" s="208"/>
      <c r="P213" s="208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ht="22.5" customHeight="1">
      <c r="A214" s="20"/>
      <c r="B214" s="20"/>
      <c r="C214" s="20"/>
      <c r="D214" s="208"/>
      <c r="E214" s="208"/>
      <c r="F214" s="208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ht="22.5" customHeight="1">
      <c r="A215" s="20"/>
      <c r="B215" s="20"/>
      <c r="C215" s="20"/>
      <c r="D215" s="208"/>
      <c r="E215" s="208"/>
      <c r="F215" s="208"/>
      <c r="G215" s="208"/>
      <c r="H215" s="208"/>
      <c r="I215" s="208"/>
      <c r="J215" s="208"/>
      <c r="K215" s="208"/>
      <c r="L215" s="208"/>
      <c r="M215" s="208"/>
      <c r="N215" s="208"/>
      <c r="O215" s="208"/>
      <c r="P215" s="208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ht="22.5" customHeight="1">
      <c r="A216" s="20"/>
      <c r="B216" s="20"/>
      <c r="C216" s="20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ht="22.5" customHeight="1">
      <c r="A217" s="20"/>
      <c r="B217" s="20"/>
      <c r="C217" s="20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08"/>
      <c r="P217" s="208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ht="22.5" customHeight="1">
      <c r="A218" s="20"/>
      <c r="B218" s="20"/>
      <c r="C218" s="20"/>
      <c r="D218" s="208"/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ht="22.5" customHeight="1">
      <c r="A219" s="20"/>
      <c r="B219" s="20"/>
      <c r="C219" s="20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ht="22.5" customHeight="1">
      <c r="A220" s="20"/>
      <c r="B220" s="20"/>
      <c r="C220" s="20"/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208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ht="22.5" customHeight="1">
      <c r="A221" s="20"/>
      <c r="B221" s="20"/>
      <c r="C221" s="20"/>
      <c r="D221" s="208"/>
      <c r="E221" s="208"/>
      <c r="F221" s="208"/>
      <c r="G221" s="208"/>
      <c r="H221" s="208"/>
      <c r="I221" s="208"/>
      <c r="J221" s="208"/>
      <c r="K221" s="208"/>
      <c r="L221" s="208"/>
      <c r="M221" s="208"/>
      <c r="N221" s="208"/>
      <c r="O221" s="208"/>
      <c r="P221" s="208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ht="22.5" customHeight="1">
      <c r="A222" s="20"/>
      <c r="B222" s="20"/>
      <c r="C222" s="20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208"/>
      <c r="O222" s="208"/>
      <c r="P222" s="208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ht="22.5" customHeight="1">
      <c r="A223" s="20"/>
      <c r="B223" s="20"/>
      <c r="C223" s="20"/>
      <c r="D223" s="208"/>
      <c r="E223" s="208"/>
      <c r="F223" s="208"/>
      <c r="G223" s="208"/>
      <c r="H223" s="208"/>
      <c r="I223" s="208"/>
      <c r="J223" s="208"/>
      <c r="K223" s="208"/>
      <c r="L223" s="208"/>
      <c r="M223" s="208"/>
      <c r="N223" s="208"/>
      <c r="O223" s="208"/>
      <c r="P223" s="208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ht="22.5" customHeight="1">
      <c r="A224" s="20"/>
      <c r="B224" s="20"/>
      <c r="C224" s="20"/>
      <c r="D224" s="208"/>
      <c r="E224" s="208"/>
      <c r="F224" s="208"/>
      <c r="G224" s="208"/>
      <c r="H224" s="208"/>
      <c r="I224" s="208"/>
      <c r="J224" s="208"/>
      <c r="K224" s="208"/>
      <c r="L224" s="208"/>
      <c r="M224" s="208"/>
      <c r="N224" s="208"/>
      <c r="O224" s="208"/>
      <c r="P224" s="208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ht="22.5" customHeight="1">
      <c r="A225" s="20"/>
      <c r="B225" s="20"/>
      <c r="C225" s="20"/>
      <c r="D225" s="208"/>
      <c r="E225" s="208"/>
      <c r="F225" s="208"/>
      <c r="G225" s="208"/>
      <c r="H225" s="208"/>
      <c r="I225" s="208"/>
      <c r="J225" s="208"/>
      <c r="K225" s="208"/>
      <c r="L225" s="208"/>
      <c r="M225" s="208"/>
      <c r="N225" s="208"/>
      <c r="O225" s="208"/>
      <c r="P225" s="208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ht="22.5" customHeight="1">
      <c r="A226" s="20"/>
      <c r="B226" s="20"/>
      <c r="C226" s="20"/>
      <c r="D226" s="208"/>
      <c r="E226" s="208"/>
      <c r="F226" s="208"/>
      <c r="G226" s="208"/>
      <c r="H226" s="208"/>
      <c r="I226" s="208"/>
      <c r="J226" s="208"/>
      <c r="K226" s="208"/>
      <c r="L226" s="208"/>
      <c r="M226" s="208"/>
      <c r="N226" s="208"/>
      <c r="O226" s="208"/>
      <c r="P226" s="208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ht="22.5" customHeight="1">
      <c r="A227" s="20"/>
      <c r="B227" s="20"/>
      <c r="C227" s="20"/>
      <c r="D227" s="208"/>
      <c r="E227" s="208"/>
      <c r="F227" s="208"/>
      <c r="G227" s="208"/>
      <c r="H227" s="208"/>
      <c r="I227" s="208"/>
      <c r="J227" s="208"/>
      <c r="K227" s="208"/>
      <c r="L227" s="208"/>
      <c r="M227" s="208"/>
      <c r="N227" s="208"/>
      <c r="O227" s="208"/>
      <c r="P227" s="208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ht="22.5" customHeight="1">
      <c r="A228" s="20"/>
      <c r="B228" s="20"/>
      <c r="C228" s="20"/>
      <c r="D228" s="208"/>
      <c r="E228" s="208"/>
      <c r="F228" s="208"/>
      <c r="G228" s="208"/>
      <c r="H228" s="208"/>
      <c r="I228" s="208"/>
      <c r="J228" s="208"/>
      <c r="K228" s="208"/>
      <c r="L228" s="208"/>
      <c r="M228" s="208"/>
      <c r="N228" s="208"/>
      <c r="O228" s="208"/>
      <c r="P228" s="208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ht="22.5" customHeight="1">
      <c r="A229" s="20"/>
      <c r="B229" s="20"/>
      <c r="C229" s="20"/>
      <c r="D229" s="208"/>
      <c r="E229" s="208"/>
      <c r="F229" s="208"/>
      <c r="G229" s="208"/>
      <c r="H229" s="208"/>
      <c r="I229" s="208"/>
      <c r="J229" s="208"/>
      <c r="K229" s="208"/>
      <c r="L229" s="208"/>
      <c r="M229" s="208"/>
      <c r="N229" s="208"/>
      <c r="O229" s="208"/>
      <c r="P229" s="208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ht="22.5" customHeight="1">
      <c r="A230" s="20"/>
      <c r="B230" s="20"/>
      <c r="C230" s="20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08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ht="22.5" customHeight="1">
      <c r="A231" s="20"/>
      <c r="B231" s="20"/>
      <c r="C231" s="20"/>
      <c r="D231" s="208"/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ht="22.5" customHeight="1">
      <c r="A232" s="20"/>
      <c r="B232" s="20"/>
      <c r="C232" s="20"/>
      <c r="D232" s="208"/>
      <c r="E232" s="208"/>
      <c r="F232" s="208"/>
      <c r="G232" s="208"/>
      <c r="H232" s="208"/>
      <c r="I232" s="208"/>
      <c r="J232" s="208"/>
      <c r="K232" s="208"/>
      <c r="L232" s="208"/>
      <c r="M232" s="208"/>
      <c r="N232" s="208"/>
      <c r="O232" s="208"/>
      <c r="P232" s="208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ht="22.5" customHeight="1">
      <c r="A233" s="20"/>
      <c r="B233" s="20"/>
      <c r="C233" s="20"/>
      <c r="D233" s="208"/>
      <c r="E233" s="208"/>
      <c r="F233" s="208"/>
      <c r="G233" s="208"/>
      <c r="H233" s="208"/>
      <c r="I233" s="208"/>
      <c r="J233" s="208"/>
      <c r="K233" s="208"/>
      <c r="L233" s="208"/>
      <c r="M233" s="208"/>
      <c r="N233" s="208"/>
      <c r="O233" s="208"/>
      <c r="P233" s="208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ht="22.5" customHeight="1">
      <c r="A234" s="20"/>
      <c r="B234" s="20"/>
      <c r="C234" s="20"/>
      <c r="D234" s="208"/>
      <c r="E234" s="208"/>
      <c r="F234" s="208"/>
      <c r="G234" s="208"/>
      <c r="H234" s="208"/>
      <c r="I234" s="208"/>
      <c r="J234" s="208"/>
      <c r="K234" s="208"/>
      <c r="L234" s="208"/>
      <c r="M234" s="208"/>
      <c r="N234" s="208"/>
      <c r="O234" s="208"/>
      <c r="P234" s="208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ht="22.5" customHeight="1">
      <c r="A235" s="20"/>
      <c r="B235" s="20"/>
      <c r="C235" s="20"/>
      <c r="D235" s="208"/>
      <c r="E235" s="208"/>
      <c r="F235" s="208"/>
      <c r="G235" s="208"/>
      <c r="H235" s="208"/>
      <c r="I235" s="208"/>
      <c r="J235" s="208"/>
      <c r="K235" s="208"/>
      <c r="L235" s="208"/>
      <c r="M235" s="208"/>
      <c r="N235" s="208"/>
      <c r="O235" s="208"/>
      <c r="P235" s="208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ht="22.5" customHeight="1">
      <c r="A236" s="20"/>
      <c r="B236" s="20"/>
      <c r="C236" s="20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8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ht="22.5" customHeight="1">
      <c r="A237" s="20"/>
      <c r="B237" s="20"/>
      <c r="C237" s="20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08"/>
      <c r="P237" s="208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ht="22.5" customHeight="1">
      <c r="A238" s="20"/>
      <c r="B238" s="20"/>
      <c r="C238" s="20"/>
      <c r="D238" s="208"/>
      <c r="E238" s="208"/>
      <c r="F238" s="208"/>
      <c r="G238" s="208"/>
      <c r="H238" s="208"/>
      <c r="I238" s="208"/>
      <c r="J238" s="208"/>
      <c r="K238" s="208"/>
      <c r="L238" s="208"/>
      <c r="M238" s="208"/>
      <c r="N238" s="208"/>
      <c r="O238" s="208"/>
      <c r="P238" s="208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ht="22.5" customHeight="1">
      <c r="A239" s="20"/>
      <c r="B239" s="20"/>
      <c r="C239" s="20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ht="22.5" customHeight="1">
      <c r="A240" s="20"/>
      <c r="B240" s="20"/>
      <c r="C240" s="20"/>
      <c r="D240" s="208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/>
      <c r="O240" s="208"/>
      <c r="P240" s="208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ht="22.5" customHeight="1">
      <c r="A241" s="20"/>
      <c r="B241" s="20"/>
      <c r="C241" s="20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208"/>
      <c r="O241" s="208"/>
      <c r="P241" s="208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ht="22.5" customHeight="1">
      <c r="A242" s="20"/>
      <c r="B242" s="20"/>
      <c r="C242" s="20"/>
      <c r="D242" s="208"/>
      <c r="E242" s="208"/>
      <c r="F242" s="208"/>
      <c r="G242" s="208"/>
      <c r="H242" s="208"/>
      <c r="I242" s="208"/>
      <c r="J242" s="208"/>
      <c r="K242" s="208"/>
      <c r="L242" s="208"/>
      <c r="M242" s="208"/>
      <c r="N242" s="208"/>
      <c r="O242" s="208"/>
      <c r="P242" s="208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ht="22.5" customHeight="1">
      <c r="A243" s="20"/>
      <c r="B243" s="20"/>
      <c r="C243" s="20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ht="22.5" customHeight="1">
      <c r="A244" s="20"/>
      <c r="B244" s="20"/>
      <c r="C244" s="20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208"/>
      <c r="O244" s="208"/>
      <c r="P244" s="208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ht="22.5" customHeight="1">
      <c r="A245" s="20"/>
      <c r="B245" s="20"/>
      <c r="C245" s="20"/>
      <c r="D245" s="208"/>
      <c r="E245" s="208"/>
      <c r="F245" s="208"/>
      <c r="G245" s="208"/>
      <c r="H245" s="208"/>
      <c r="I245" s="208"/>
      <c r="J245" s="208"/>
      <c r="K245" s="208"/>
      <c r="L245" s="208"/>
      <c r="M245" s="208"/>
      <c r="N245" s="208"/>
      <c r="O245" s="208"/>
      <c r="P245" s="208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ht="22.5" customHeight="1">
      <c r="A246" s="20"/>
      <c r="B246" s="20"/>
      <c r="C246" s="20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208"/>
      <c r="O246" s="208"/>
      <c r="P246" s="208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ht="22.5" customHeight="1">
      <c r="A247" s="20"/>
      <c r="B247" s="20"/>
      <c r="C247" s="20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ht="22.5" customHeight="1">
      <c r="A248" s="20"/>
      <c r="B248" s="20"/>
      <c r="C248" s="20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ht="22.5" customHeight="1">
      <c r="A249" s="20"/>
      <c r="B249" s="20"/>
      <c r="C249" s="20"/>
      <c r="D249" s="208"/>
      <c r="E249" s="208"/>
      <c r="F249" s="208"/>
      <c r="G249" s="208"/>
      <c r="H249" s="208"/>
      <c r="I249" s="208"/>
      <c r="J249" s="208"/>
      <c r="K249" s="208"/>
      <c r="L249" s="208"/>
      <c r="M249" s="208"/>
      <c r="N249" s="208"/>
      <c r="O249" s="208"/>
      <c r="P249" s="208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ht="22.5" customHeight="1">
      <c r="A250" s="20"/>
      <c r="B250" s="20"/>
      <c r="C250" s="20"/>
      <c r="D250" s="208"/>
      <c r="E250" s="208"/>
      <c r="F250" s="208"/>
      <c r="G250" s="208"/>
      <c r="H250" s="208"/>
      <c r="I250" s="208"/>
      <c r="J250" s="208"/>
      <c r="K250" s="208"/>
      <c r="L250" s="208"/>
      <c r="M250" s="208"/>
      <c r="N250" s="208"/>
      <c r="O250" s="208"/>
      <c r="P250" s="208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ht="22.5" customHeight="1">
      <c r="A251" s="20"/>
      <c r="B251" s="20"/>
      <c r="C251" s="20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ht="22.5" customHeight="1">
      <c r="A252" s="20"/>
      <c r="B252" s="20"/>
      <c r="C252" s="20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ht="22.5" customHeight="1">
      <c r="A253" s="20"/>
      <c r="B253" s="20"/>
      <c r="C253" s="20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8"/>
      <c r="O253" s="208"/>
      <c r="P253" s="208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ht="22.5" customHeight="1">
      <c r="A254" s="20"/>
      <c r="B254" s="20"/>
      <c r="C254" s="20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ht="22.5" customHeight="1">
      <c r="A255" s="20"/>
      <c r="B255" s="20"/>
      <c r="C255" s="20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ht="22.5" customHeight="1">
      <c r="A256" s="20"/>
      <c r="B256" s="20"/>
      <c r="C256" s="20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8"/>
      <c r="O256" s="208"/>
      <c r="P256" s="208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ht="22.5" customHeight="1">
      <c r="A257" s="20"/>
      <c r="B257" s="20"/>
      <c r="C257" s="20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8"/>
      <c r="P257" s="208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ht="22.5" customHeight="1">
      <c r="A258" s="20"/>
      <c r="B258" s="20"/>
      <c r="C258" s="20"/>
      <c r="D258" s="208"/>
      <c r="E258" s="208"/>
      <c r="F258" s="208"/>
      <c r="G258" s="208"/>
      <c r="H258" s="208"/>
      <c r="I258" s="208"/>
      <c r="J258" s="208"/>
      <c r="K258" s="208"/>
      <c r="L258" s="208"/>
      <c r="M258" s="208"/>
      <c r="N258" s="208"/>
      <c r="O258" s="208"/>
      <c r="P258" s="208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ht="22.5" customHeight="1">
      <c r="A259" s="20"/>
      <c r="B259" s="20"/>
      <c r="C259" s="20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ht="22.5" customHeight="1">
      <c r="A260" s="20"/>
      <c r="B260" s="20"/>
      <c r="C260" s="20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ht="22.5" customHeight="1">
      <c r="A261" s="20"/>
      <c r="B261" s="20"/>
      <c r="C261" s="20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ht="22.5" customHeight="1">
      <c r="A262" s="20"/>
      <c r="B262" s="20"/>
      <c r="C262" s="20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ht="22.5" customHeight="1">
      <c r="A263" s="20"/>
      <c r="B263" s="20"/>
      <c r="C263" s="20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ht="22.5" customHeight="1">
      <c r="A264" s="20"/>
      <c r="B264" s="20"/>
      <c r="C264" s="20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ht="22.5" customHeight="1">
      <c r="A265" s="20"/>
      <c r="B265" s="20"/>
      <c r="C265" s="20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ht="22.5" customHeight="1">
      <c r="A266" s="20"/>
      <c r="B266" s="20"/>
      <c r="C266" s="20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ht="22.5" customHeight="1">
      <c r="A267" s="20"/>
      <c r="B267" s="20"/>
      <c r="C267" s="20"/>
      <c r="D267" s="208"/>
      <c r="E267" s="208"/>
      <c r="F267" s="208"/>
      <c r="G267" s="208"/>
      <c r="H267" s="208"/>
      <c r="I267" s="208"/>
      <c r="J267" s="208"/>
      <c r="K267" s="208"/>
      <c r="L267" s="208"/>
      <c r="M267" s="208"/>
      <c r="N267" s="208"/>
      <c r="O267" s="208"/>
      <c r="P267" s="208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ht="22.5" customHeight="1">
      <c r="A268" s="20"/>
      <c r="B268" s="20"/>
      <c r="C268" s="20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ht="22.5" customHeight="1">
      <c r="A269" s="20"/>
      <c r="B269" s="20"/>
      <c r="C269" s="20"/>
      <c r="D269" s="208"/>
      <c r="E269" s="208"/>
      <c r="F269" s="208"/>
      <c r="G269" s="208"/>
      <c r="H269" s="208"/>
      <c r="I269" s="208"/>
      <c r="J269" s="208"/>
      <c r="K269" s="208"/>
      <c r="L269" s="208"/>
      <c r="M269" s="208"/>
      <c r="N269" s="208"/>
      <c r="O269" s="208"/>
      <c r="P269" s="208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ht="22.5" customHeight="1">
      <c r="A270" s="20"/>
      <c r="B270" s="20"/>
      <c r="C270" s="20"/>
      <c r="D270" s="208"/>
      <c r="E270" s="208"/>
      <c r="F270" s="208"/>
      <c r="G270" s="208"/>
      <c r="H270" s="208"/>
      <c r="I270" s="208"/>
      <c r="J270" s="208"/>
      <c r="K270" s="208"/>
      <c r="L270" s="208"/>
      <c r="M270" s="208"/>
      <c r="N270" s="208"/>
      <c r="O270" s="208"/>
      <c r="P270" s="208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ht="22.5" customHeight="1">
      <c r="A271" s="20"/>
      <c r="B271" s="20"/>
      <c r="C271" s="20"/>
      <c r="D271" s="208"/>
      <c r="E271" s="208"/>
      <c r="F271" s="208"/>
      <c r="G271" s="208"/>
      <c r="H271" s="208"/>
      <c r="I271" s="208"/>
      <c r="J271" s="208"/>
      <c r="K271" s="208"/>
      <c r="L271" s="208"/>
      <c r="M271" s="208"/>
      <c r="N271" s="208"/>
      <c r="O271" s="208"/>
      <c r="P271" s="208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ht="22.5" customHeight="1">
      <c r="A272" s="20"/>
      <c r="B272" s="20"/>
      <c r="C272" s="20"/>
      <c r="D272" s="208"/>
      <c r="E272" s="208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ht="22.5" customHeight="1">
      <c r="A273" s="20"/>
      <c r="B273" s="20"/>
      <c r="C273" s="20"/>
      <c r="D273" s="208"/>
      <c r="E273" s="208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ht="22.5" customHeight="1">
      <c r="A274" s="20"/>
      <c r="B274" s="20"/>
      <c r="C274" s="20"/>
      <c r="D274" s="208"/>
      <c r="E274" s="208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ht="22.5" customHeight="1">
      <c r="A275" s="20"/>
      <c r="B275" s="20"/>
      <c r="C275" s="20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ht="22.5" customHeight="1">
      <c r="A276" s="20"/>
      <c r="B276" s="20"/>
      <c r="C276" s="20"/>
      <c r="D276" s="208"/>
      <c r="E276" s="208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ht="22.5" customHeight="1">
      <c r="A277" s="20"/>
      <c r="B277" s="20"/>
      <c r="C277" s="20"/>
      <c r="D277" s="208"/>
      <c r="E277" s="208"/>
      <c r="F277" s="208"/>
      <c r="G277" s="208"/>
      <c r="H277" s="208"/>
      <c r="I277" s="208"/>
      <c r="J277" s="208"/>
      <c r="K277" s="208"/>
      <c r="L277" s="208"/>
      <c r="M277" s="208"/>
      <c r="N277" s="208"/>
      <c r="O277" s="208"/>
      <c r="P277" s="208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ht="22.5" customHeight="1">
      <c r="A278" s="20"/>
      <c r="B278" s="20"/>
      <c r="C278" s="20"/>
      <c r="D278" s="208"/>
      <c r="E278" s="208"/>
      <c r="F278" s="208"/>
      <c r="G278" s="208"/>
      <c r="H278" s="208"/>
      <c r="I278" s="208"/>
      <c r="J278" s="208"/>
      <c r="K278" s="208"/>
      <c r="L278" s="208"/>
      <c r="M278" s="208"/>
      <c r="N278" s="208"/>
      <c r="O278" s="208"/>
      <c r="P278" s="208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ht="22.5" customHeight="1">
      <c r="A279" s="20"/>
      <c r="B279" s="20"/>
      <c r="C279" s="20"/>
      <c r="D279" s="208"/>
      <c r="E279" s="208"/>
      <c r="F279" s="208"/>
      <c r="G279" s="208"/>
      <c r="H279" s="208"/>
      <c r="I279" s="208"/>
      <c r="J279" s="208"/>
      <c r="K279" s="208"/>
      <c r="L279" s="208"/>
      <c r="M279" s="208"/>
      <c r="N279" s="208"/>
      <c r="O279" s="208"/>
      <c r="P279" s="208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ht="22.5" customHeight="1">
      <c r="A280" s="20"/>
      <c r="B280" s="20"/>
      <c r="C280" s="20"/>
      <c r="D280" s="208"/>
      <c r="E280" s="208"/>
      <c r="F280" s="208"/>
      <c r="G280" s="208"/>
      <c r="H280" s="208"/>
      <c r="I280" s="208"/>
      <c r="J280" s="208"/>
      <c r="K280" s="208"/>
      <c r="L280" s="208"/>
      <c r="M280" s="208"/>
      <c r="N280" s="208"/>
      <c r="O280" s="208"/>
      <c r="P280" s="208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ht="22.5" customHeight="1">
      <c r="A281" s="20"/>
      <c r="B281" s="20"/>
      <c r="C281" s="20"/>
      <c r="D281" s="208"/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ht="22.5" customHeight="1">
      <c r="A282" s="20"/>
      <c r="B282" s="20"/>
      <c r="C282" s="20"/>
      <c r="D282" s="208"/>
      <c r="E282" s="208"/>
      <c r="F282" s="208"/>
      <c r="G282" s="208"/>
      <c r="H282" s="208"/>
      <c r="I282" s="208"/>
      <c r="J282" s="208"/>
      <c r="K282" s="208"/>
      <c r="L282" s="208"/>
      <c r="M282" s="208"/>
      <c r="N282" s="208"/>
      <c r="O282" s="208"/>
      <c r="P282" s="208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ht="22.5" customHeight="1">
      <c r="A283" s="20"/>
      <c r="B283" s="20"/>
      <c r="C283" s="20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8"/>
      <c r="P283" s="208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ht="22.5" customHeight="1">
      <c r="A284" s="20"/>
      <c r="B284" s="20"/>
      <c r="C284" s="20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8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ht="22.5" customHeight="1">
      <c r="A285" s="20"/>
      <c r="B285" s="20"/>
      <c r="C285" s="20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8"/>
      <c r="O285" s="208"/>
      <c r="P285" s="208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ht="22.5" customHeight="1">
      <c r="A286" s="20"/>
      <c r="B286" s="20"/>
      <c r="C286" s="20"/>
      <c r="D286" s="208"/>
      <c r="E286" s="208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ht="22.5" customHeight="1">
      <c r="A287" s="20"/>
      <c r="B287" s="20"/>
      <c r="C287" s="20"/>
      <c r="D287" s="208"/>
      <c r="E287" s="208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ht="22.5" customHeight="1">
      <c r="A288" s="20"/>
      <c r="B288" s="20"/>
      <c r="C288" s="20"/>
      <c r="D288" s="208"/>
      <c r="E288" s="208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ht="22.5" customHeight="1">
      <c r="A289" s="20"/>
      <c r="B289" s="20"/>
      <c r="C289" s="20"/>
      <c r="D289" s="208"/>
      <c r="E289" s="208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ht="22.5" customHeight="1">
      <c r="A290" s="20"/>
      <c r="B290" s="20"/>
      <c r="C290" s="20"/>
      <c r="D290" s="208"/>
      <c r="E290" s="208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ht="22.5" customHeight="1">
      <c r="A291" s="20"/>
      <c r="B291" s="20"/>
      <c r="C291" s="20"/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ht="22.5" customHeight="1">
      <c r="A292" s="20"/>
      <c r="B292" s="20"/>
      <c r="C292" s="20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ht="22.5" customHeight="1">
      <c r="A293" s="20"/>
      <c r="B293" s="20"/>
      <c r="C293" s="20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ht="22.5" customHeight="1">
      <c r="A294" s="20"/>
      <c r="B294" s="20"/>
      <c r="C294" s="20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ht="22.5" customHeight="1">
      <c r="A295" s="20"/>
      <c r="B295" s="20"/>
      <c r="C295" s="20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ht="22.5" customHeight="1">
      <c r="A296" s="20"/>
      <c r="B296" s="20"/>
      <c r="C296" s="20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ht="22.5" customHeight="1">
      <c r="A297" s="20"/>
      <c r="B297" s="20"/>
      <c r="C297" s="20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ht="22.5" customHeight="1">
      <c r="A298" s="20"/>
      <c r="B298" s="20"/>
      <c r="C298" s="20"/>
      <c r="D298" s="208"/>
      <c r="E298" s="208"/>
      <c r="F298" s="208"/>
      <c r="G298" s="208"/>
      <c r="H298" s="208"/>
      <c r="I298" s="208"/>
      <c r="J298" s="208"/>
      <c r="K298" s="208"/>
      <c r="L298" s="208"/>
      <c r="M298" s="208"/>
      <c r="N298" s="208"/>
      <c r="O298" s="208"/>
      <c r="P298" s="208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ht="22.5" customHeight="1">
      <c r="A299" s="20"/>
      <c r="B299" s="20"/>
      <c r="C299" s="20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8"/>
      <c r="O299" s="208"/>
      <c r="P299" s="208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ht="22.5" customHeight="1">
      <c r="A300" s="20"/>
      <c r="B300" s="20"/>
      <c r="C300" s="20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ht="22.5" customHeight="1">
      <c r="A301" s="20"/>
      <c r="B301" s="20"/>
      <c r="C301" s="20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ht="22.5" customHeight="1">
      <c r="A302" s="20"/>
      <c r="B302" s="20"/>
      <c r="C302" s="20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ht="22.5" customHeight="1">
      <c r="A303" s="20"/>
      <c r="B303" s="20"/>
      <c r="C303" s="20"/>
      <c r="D303" s="208"/>
      <c r="E303" s="208"/>
      <c r="F303" s="208"/>
      <c r="G303" s="208"/>
      <c r="H303" s="208"/>
      <c r="I303" s="208"/>
      <c r="J303" s="208"/>
      <c r="K303" s="208"/>
      <c r="L303" s="208"/>
      <c r="M303" s="208"/>
      <c r="N303" s="208"/>
      <c r="O303" s="208"/>
      <c r="P303" s="208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ht="22.5" customHeight="1">
      <c r="A304" s="20"/>
      <c r="B304" s="20"/>
      <c r="C304" s="20"/>
      <c r="D304" s="208"/>
      <c r="E304" s="208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ht="22.5" customHeight="1">
      <c r="A305" s="20"/>
      <c r="B305" s="20"/>
      <c r="C305" s="20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ht="22.5" customHeight="1">
      <c r="A306" s="20"/>
      <c r="B306" s="20"/>
      <c r="C306" s="20"/>
      <c r="D306" s="208"/>
      <c r="E306" s="208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ht="22.5" customHeight="1">
      <c r="A307" s="20"/>
      <c r="B307" s="20"/>
      <c r="C307" s="20"/>
      <c r="D307" s="208"/>
      <c r="E307" s="208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ht="22.5" customHeight="1">
      <c r="A308" s="20"/>
      <c r="B308" s="20"/>
      <c r="C308" s="20"/>
      <c r="D308" s="208"/>
      <c r="E308" s="208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ht="22.5" customHeight="1">
      <c r="A309" s="20"/>
      <c r="B309" s="20"/>
      <c r="C309" s="20"/>
      <c r="D309" s="208"/>
      <c r="E309" s="208"/>
      <c r="F309" s="208"/>
      <c r="G309" s="208"/>
      <c r="H309" s="208"/>
      <c r="I309" s="208"/>
      <c r="J309" s="208"/>
      <c r="K309" s="208"/>
      <c r="L309" s="208"/>
      <c r="M309" s="208"/>
      <c r="N309" s="208"/>
      <c r="O309" s="208"/>
      <c r="P309" s="208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ht="22.5" customHeight="1">
      <c r="A310" s="20"/>
      <c r="B310" s="20"/>
      <c r="C310" s="20"/>
      <c r="D310" s="208"/>
      <c r="E310" s="208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8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ht="22.5" customHeight="1">
      <c r="A311" s="20"/>
      <c r="B311" s="20"/>
      <c r="C311" s="20"/>
      <c r="D311" s="208"/>
      <c r="E311" s="208"/>
      <c r="F311" s="208"/>
      <c r="G311" s="208"/>
      <c r="H311" s="208"/>
      <c r="I311" s="208"/>
      <c r="J311" s="208"/>
      <c r="K311" s="208"/>
      <c r="L311" s="208"/>
      <c r="M311" s="208"/>
      <c r="N311" s="208"/>
      <c r="O311" s="208"/>
      <c r="P311" s="208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ht="22.5" customHeight="1">
      <c r="A312" s="20"/>
      <c r="B312" s="20"/>
      <c r="C312" s="20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ht="22.5" customHeight="1">
      <c r="A313" s="20"/>
      <c r="B313" s="20"/>
      <c r="C313" s="20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8"/>
      <c r="O313" s="208"/>
      <c r="P313" s="208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ht="22.5" customHeight="1">
      <c r="A314" s="20"/>
      <c r="B314" s="20"/>
      <c r="C314" s="20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ht="22.5" customHeight="1">
      <c r="A315" s="20"/>
      <c r="B315" s="20"/>
      <c r="C315" s="20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ht="22.5" customHeight="1">
      <c r="A316" s="20"/>
      <c r="B316" s="20"/>
      <c r="C316" s="20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ht="22.5" customHeight="1">
      <c r="A317" s="20"/>
      <c r="B317" s="20"/>
      <c r="C317" s="20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ht="22.5" customHeight="1">
      <c r="A318" s="20"/>
      <c r="B318" s="20"/>
      <c r="C318" s="20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ht="22.5" customHeight="1">
      <c r="A319" s="20"/>
      <c r="B319" s="20"/>
      <c r="C319" s="20"/>
      <c r="D319" s="208"/>
      <c r="E319" s="208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ht="22.5" customHeight="1">
      <c r="A320" s="20"/>
      <c r="B320" s="20"/>
      <c r="C320" s="20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ht="22.5" customHeight="1">
      <c r="A321" s="20"/>
      <c r="B321" s="20"/>
      <c r="C321" s="20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ht="22.5" customHeight="1">
      <c r="A322" s="20"/>
      <c r="B322" s="20"/>
      <c r="C322" s="20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ht="22.5" customHeight="1">
      <c r="A323" s="20"/>
      <c r="B323" s="20"/>
      <c r="C323" s="20"/>
      <c r="D323" s="208"/>
      <c r="E323" s="208"/>
      <c r="F323" s="208"/>
      <c r="G323" s="208"/>
      <c r="H323" s="208"/>
      <c r="I323" s="208"/>
      <c r="J323" s="208"/>
      <c r="K323" s="208"/>
      <c r="L323" s="208"/>
      <c r="M323" s="208"/>
      <c r="N323" s="208"/>
      <c r="O323" s="208"/>
      <c r="P323" s="208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ht="22.5" customHeight="1">
      <c r="A324" s="20"/>
      <c r="B324" s="20"/>
      <c r="C324" s="20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ht="22.5" customHeight="1">
      <c r="A325" s="20"/>
      <c r="B325" s="20"/>
      <c r="C325" s="20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ht="22.5" customHeight="1">
      <c r="A326" s="20"/>
      <c r="B326" s="20"/>
      <c r="C326" s="20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ht="22.5" customHeight="1">
      <c r="A327" s="20"/>
      <c r="B327" s="20"/>
      <c r="C327" s="20"/>
      <c r="D327" s="208"/>
      <c r="E327" s="208"/>
      <c r="F327" s="208"/>
      <c r="G327" s="208"/>
      <c r="H327" s="208"/>
      <c r="I327" s="208"/>
      <c r="J327" s="208"/>
      <c r="K327" s="208"/>
      <c r="L327" s="208"/>
      <c r="M327" s="208"/>
      <c r="N327" s="208"/>
      <c r="O327" s="208"/>
      <c r="P327" s="208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ht="22.5" customHeight="1">
      <c r="A328" s="20"/>
      <c r="B328" s="20"/>
      <c r="C328" s="20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ht="22.5" customHeight="1">
      <c r="A329" s="20"/>
      <c r="B329" s="20"/>
      <c r="C329" s="20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ht="22.5" customHeight="1">
      <c r="A330" s="20"/>
      <c r="B330" s="20"/>
      <c r="C330" s="20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ht="22.5" customHeight="1">
      <c r="A331" s="20"/>
      <c r="B331" s="20"/>
      <c r="C331" s="20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ht="22.5" customHeight="1">
      <c r="A332" s="20"/>
      <c r="B332" s="20"/>
      <c r="C332" s="20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ht="22.5" customHeight="1">
      <c r="A333" s="20"/>
      <c r="B333" s="20"/>
      <c r="C333" s="20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ht="22.5" customHeight="1">
      <c r="A334" s="20"/>
      <c r="B334" s="20"/>
      <c r="C334" s="20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ht="22.5" customHeight="1">
      <c r="A335" s="20"/>
      <c r="B335" s="20"/>
      <c r="C335" s="20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ht="22.5" customHeight="1">
      <c r="A336" s="20"/>
      <c r="B336" s="20"/>
      <c r="C336" s="20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ht="22.5" customHeight="1">
      <c r="A337" s="20"/>
      <c r="B337" s="20"/>
      <c r="C337" s="20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ht="22.5" customHeight="1">
      <c r="A338" s="20"/>
      <c r="B338" s="20"/>
      <c r="C338" s="20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ht="22.5" customHeight="1">
      <c r="A339" s="20"/>
      <c r="B339" s="20"/>
      <c r="C339" s="20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ht="22.5" customHeight="1">
      <c r="A340" s="20"/>
      <c r="B340" s="20"/>
      <c r="C340" s="20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ht="22.5" customHeight="1">
      <c r="A341" s="20"/>
      <c r="B341" s="20"/>
      <c r="C341" s="20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ht="22.5" customHeight="1">
      <c r="A342" s="20"/>
      <c r="B342" s="20"/>
      <c r="C342" s="20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ht="22.5" customHeight="1">
      <c r="A343" s="20"/>
      <c r="B343" s="20"/>
      <c r="C343" s="20"/>
      <c r="D343" s="208"/>
      <c r="E343" s="208"/>
      <c r="F343" s="208"/>
      <c r="G343" s="208"/>
      <c r="H343" s="208"/>
      <c r="I343" s="208"/>
      <c r="J343" s="208"/>
      <c r="K343" s="208"/>
      <c r="L343" s="208"/>
      <c r="M343" s="208"/>
      <c r="N343" s="208"/>
      <c r="O343" s="208"/>
      <c r="P343" s="208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ht="22.5" customHeight="1">
      <c r="A344" s="20"/>
      <c r="B344" s="20"/>
      <c r="C344" s="20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ht="22.5" customHeight="1">
      <c r="A345" s="20"/>
      <c r="B345" s="20"/>
      <c r="C345" s="20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ht="22.5" customHeight="1">
      <c r="A346" s="20"/>
      <c r="B346" s="20"/>
      <c r="C346" s="20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ht="22.5" customHeight="1">
      <c r="A347" s="20"/>
      <c r="B347" s="20"/>
      <c r="C347" s="20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ht="22.5" customHeight="1">
      <c r="A348" s="20"/>
      <c r="B348" s="20"/>
      <c r="C348" s="20"/>
      <c r="D348" s="208"/>
      <c r="E348" s="208"/>
      <c r="F348" s="208"/>
      <c r="G348" s="208"/>
      <c r="H348" s="208"/>
      <c r="I348" s="208"/>
      <c r="J348" s="208"/>
      <c r="K348" s="208"/>
      <c r="L348" s="208"/>
      <c r="M348" s="208"/>
      <c r="N348" s="208"/>
      <c r="O348" s="208"/>
      <c r="P348" s="208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ht="22.5" customHeight="1">
      <c r="A349" s="20"/>
      <c r="B349" s="20"/>
      <c r="C349" s="20"/>
      <c r="D349" s="208"/>
      <c r="E349" s="208"/>
      <c r="F349" s="208"/>
      <c r="G349" s="208"/>
      <c r="H349" s="208"/>
      <c r="I349" s="208"/>
      <c r="J349" s="208"/>
      <c r="K349" s="208"/>
      <c r="L349" s="208"/>
      <c r="M349" s="208"/>
      <c r="N349" s="208"/>
      <c r="O349" s="208"/>
      <c r="P349" s="208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ht="22.5" customHeight="1">
      <c r="A350" s="20"/>
      <c r="B350" s="20"/>
      <c r="C350" s="20"/>
      <c r="D350" s="208"/>
      <c r="E350" s="208"/>
      <c r="F350" s="208"/>
      <c r="G350" s="208"/>
      <c r="H350" s="208"/>
      <c r="I350" s="208"/>
      <c r="J350" s="208"/>
      <c r="K350" s="208"/>
      <c r="L350" s="208"/>
      <c r="M350" s="208"/>
      <c r="N350" s="208"/>
      <c r="O350" s="208"/>
      <c r="P350" s="208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ht="22.5" customHeight="1">
      <c r="A351" s="20"/>
      <c r="B351" s="20"/>
      <c r="C351" s="20"/>
      <c r="D351" s="208"/>
      <c r="E351" s="208"/>
      <c r="F351" s="208"/>
      <c r="G351" s="208"/>
      <c r="H351" s="208"/>
      <c r="I351" s="208"/>
      <c r="J351" s="208"/>
      <c r="K351" s="208"/>
      <c r="L351" s="208"/>
      <c r="M351" s="208"/>
      <c r="N351" s="208"/>
      <c r="O351" s="208"/>
      <c r="P351" s="208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ht="22.5" customHeight="1">
      <c r="A352" s="20"/>
      <c r="B352" s="20"/>
      <c r="C352" s="20"/>
      <c r="D352" s="208"/>
      <c r="E352" s="208"/>
      <c r="F352" s="208"/>
      <c r="G352" s="208"/>
      <c r="H352" s="208"/>
      <c r="I352" s="208"/>
      <c r="J352" s="208"/>
      <c r="K352" s="208"/>
      <c r="L352" s="208"/>
      <c r="M352" s="208"/>
      <c r="N352" s="208"/>
      <c r="O352" s="208"/>
      <c r="P352" s="208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ht="22.5" customHeight="1">
      <c r="A353" s="20"/>
      <c r="B353" s="20"/>
      <c r="C353" s="20"/>
      <c r="D353" s="208"/>
      <c r="E353" s="208"/>
      <c r="F353" s="208"/>
      <c r="G353" s="208"/>
      <c r="H353" s="208"/>
      <c r="I353" s="208"/>
      <c r="J353" s="208"/>
      <c r="K353" s="208"/>
      <c r="L353" s="208"/>
      <c r="M353" s="208"/>
      <c r="N353" s="208"/>
      <c r="O353" s="208"/>
      <c r="P353" s="208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ht="22.5" customHeight="1">
      <c r="A354" s="20"/>
      <c r="B354" s="20"/>
      <c r="C354" s="20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ht="22.5" customHeight="1">
      <c r="A355" s="20"/>
      <c r="B355" s="20"/>
      <c r="C355" s="20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8"/>
      <c r="O355" s="208"/>
      <c r="P355" s="208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ht="22.5" customHeight="1">
      <c r="A356" s="20"/>
      <c r="B356" s="20"/>
      <c r="C356" s="20"/>
      <c r="D356" s="208"/>
      <c r="E356" s="208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ht="22.5" customHeight="1">
      <c r="A357" s="20"/>
      <c r="B357" s="20"/>
      <c r="C357" s="20"/>
      <c r="D357" s="208"/>
      <c r="E357" s="208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ht="22.5" customHeight="1">
      <c r="A358" s="20"/>
      <c r="B358" s="20"/>
      <c r="C358" s="20"/>
      <c r="D358" s="208"/>
      <c r="E358" s="208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ht="22.5" customHeight="1">
      <c r="A359" s="20"/>
      <c r="B359" s="20"/>
      <c r="C359" s="20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ht="22.5" customHeight="1">
      <c r="A360" s="20"/>
      <c r="B360" s="20"/>
      <c r="C360" s="20"/>
      <c r="D360" s="20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ht="22.5" customHeight="1">
      <c r="A361" s="20"/>
      <c r="B361" s="20"/>
      <c r="C361" s="20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ht="22.5" customHeight="1">
      <c r="A362" s="20"/>
      <c r="B362" s="20"/>
      <c r="C362" s="20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ht="22.5" customHeight="1">
      <c r="A363" s="20"/>
      <c r="B363" s="20"/>
      <c r="C363" s="20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208"/>
      <c r="O363" s="208"/>
      <c r="P363" s="208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ht="22.5" customHeight="1">
      <c r="A364" s="20"/>
      <c r="B364" s="20"/>
      <c r="C364" s="20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ht="22.5" customHeight="1">
      <c r="A365" s="20"/>
      <c r="B365" s="20"/>
      <c r="C365" s="20"/>
      <c r="D365" s="208"/>
      <c r="E365" s="208"/>
      <c r="F365" s="208"/>
      <c r="G365" s="208"/>
      <c r="H365" s="208"/>
      <c r="I365" s="208"/>
      <c r="J365" s="208"/>
      <c r="K365" s="208"/>
      <c r="L365" s="208"/>
      <c r="M365" s="208"/>
      <c r="N365" s="208"/>
      <c r="O365" s="208"/>
      <c r="P365" s="208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ht="22.5" customHeight="1">
      <c r="A366" s="20"/>
      <c r="B366" s="20"/>
      <c r="C366" s="20"/>
      <c r="D366" s="208"/>
      <c r="E366" s="208"/>
      <c r="F366" s="208"/>
      <c r="G366" s="208"/>
      <c r="H366" s="208"/>
      <c r="I366" s="208"/>
      <c r="J366" s="208"/>
      <c r="K366" s="208"/>
      <c r="L366" s="208"/>
      <c r="M366" s="208"/>
      <c r="N366" s="208"/>
      <c r="O366" s="208"/>
      <c r="P366" s="208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ht="22.5" customHeight="1">
      <c r="A367" s="20"/>
      <c r="B367" s="20"/>
      <c r="C367" s="20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8"/>
      <c r="O367" s="208"/>
      <c r="P367" s="208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ht="22.5" customHeight="1">
      <c r="A368" s="20"/>
      <c r="B368" s="20"/>
      <c r="C368" s="20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ht="22.5" customHeight="1">
      <c r="A369" s="20"/>
      <c r="B369" s="20"/>
      <c r="C369" s="20"/>
      <c r="D369" s="208"/>
      <c r="E369" s="208"/>
      <c r="F369" s="208"/>
      <c r="G369" s="208"/>
      <c r="H369" s="208"/>
      <c r="I369" s="208"/>
      <c r="J369" s="208"/>
      <c r="K369" s="208"/>
      <c r="L369" s="208"/>
      <c r="M369" s="208"/>
      <c r="N369" s="208"/>
      <c r="O369" s="208"/>
      <c r="P369" s="208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ht="22.5" customHeight="1">
      <c r="A370" s="20"/>
      <c r="B370" s="20"/>
      <c r="C370" s="20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ht="22.5" customHeight="1">
      <c r="A371" s="20"/>
      <c r="B371" s="20"/>
      <c r="C371" s="20"/>
      <c r="D371" s="208"/>
      <c r="E371" s="208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ht="22.5" customHeight="1">
      <c r="A372" s="20"/>
      <c r="B372" s="20"/>
      <c r="C372" s="20"/>
      <c r="D372" s="208"/>
      <c r="E372" s="208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ht="22.5" customHeight="1">
      <c r="A373" s="20"/>
      <c r="B373" s="20"/>
      <c r="C373" s="20"/>
      <c r="D373" s="208"/>
      <c r="E373" s="208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ht="22.5" customHeight="1">
      <c r="A374" s="20"/>
      <c r="B374" s="20"/>
      <c r="C374" s="20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ht="22.5" customHeight="1">
      <c r="A375" s="20"/>
      <c r="B375" s="20"/>
      <c r="C375" s="20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ht="22.5" customHeight="1">
      <c r="A376" s="20"/>
      <c r="B376" s="20"/>
      <c r="C376" s="20"/>
      <c r="D376" s="208"/>
      <c r="E376" s="208"/>
      <c r="F376" s="208"/>
      <c r="G376" s="208"/>
      <c r="H376" s="208"/>
      <c r="I376" s="208"/>
      <c r="J376" s="208"/>
      <c r="K376" s="208"/>
      <c r="L376" s="208"/>
      <c r="M376" s="208"/>
      <c r="N376" s="208"/>
      <c r="O376" s="208"/>
      <c r="P376" s="208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ht="22.5" customHeight="1">
      <c r="A377" s="20"/>
      <c r="B377" s="20"/>
      <c r="C377" s="20"/>
      <c r="D377" s="208"/>
      <c r="E377" s="208"/>
      <c r="F377" s="208"/>
      <c r="G377" s="208"/>
      <c r="H377" s="208"/>
      <c r="I377" s="208"/>
      <c r="J377" s="208"/>
      <c r="K377" s="208"/>
      <c r="L377" s="208"/>
      <c r="M377" s="208"/>
      <c r="N377" s="208"/>
      <c r="O377" s="208"/>
      <c r="P377" s="208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ht="22.5" customHeight="1">
      <c r="A378" s="20"/>
      <c r="B378" s="20"/>
      <c r="C378" s="20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8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ht="22.5" customHeight="1">
      <c r="A379" s="20"/>
      <c r="B379" s="20"/>
      <c r="C379" s="20"/>
      <c r="D379" s="208"/>
      <c r="E379" s="208"/>
      <c r="F379" s="208"/>
      <c r="G379" s="208"/>
      <c r="H379" s="208"/>
      <c r="I379" s="208"/>
      <c r="J379" s="208"/>
      <c r="K379" s="208"/>
      <c r="L379" s="208"/>
      <c r="M379" s="208"/>
      <c r="N379" s="208"/>
      <c r="O379" s="208"/>
      <c r="P379" s="208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ht="22.5" customHeight="1">
      <c r="A380" s="20"/>
      <c r="B380" s="20"/>
      <c r="C380" s="20"/>
      <c r="D380" s="208"/>
      <c r="E380" s="208"/>
      <c r="F380" s="208"/>
      <c r="G380" s="208"/>
      <c r="H380" s="208"/>
      <c r="I380" s="208"/>
      <c r="J380" s="208"/>
      <c r="K380" s="208"/>
      <c r="L380" s="208"/>
      <c r="M380" s="208"/>
      <c r="N380" s="208"/>
      <c r="O380" s="208"/>
      <c r="P380" s="208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ht="22.5" customHeight="1">
      <c r="A381" s="20"/>
      <c r="B381" s="20"/>
      <c r="C381" s="20"/>
      <c r="D381" s="208"/>
      <c r="E381" s="208"/>
      <c r="F381" s="208"/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ht="22.5" customHeight="1">
      <c r="A382" s="20"/>
      <c r="B382" s="20"/>
      <c r="C382" s="20"/>
      <c r="D382" s="208"/>
      <c r="E382" s="208"/>
      <c r="F382" s="208"/>
      <c r="G382" s="208"/>
      <c r="H382" s="208"/>
      <c r="I382" s="208"/>
      <c r="J382" s="208"/>
      <c r="K382" s="208"/>
      <c r="L382" s="208"/>
      <c r="M382" s="208"/>
      <c r="N382" s="208"/>
      <c r="O382" s="208"/>
      <c r="P382" s="208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ht="22.5" customHeight="1">
      <c r="A383" s="20"/>
      <c r="B383" s="20"/>
      <c r="C383" s="20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ht="22.5" customHeight="1">
      <c r="A384" s="20"/>
      <c r="B384" s="20"/>
      <c r="C384" s="20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ht="22.5" customHeight="1">
      <c r="A385" s="20"/>
      <c r="B385" s="20"/>
      <c r="C385" s="20"/>
      <c r="D385" s="208"/>
      <c r="E385" s="208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ht="22.5" customHeight="1">
      <c r="A386" s="20"/>
      <c r="B386" s="20"/>
      <c r="C386" s="20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ht="22.5" customHeight="1">
      <c r="A387" s="20"/>
      <c r="B387" s="20"/>
      <c r="C387" s="20"/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ht="22.5" customHeight="1">
      <c r="A388" s="20"/>
      <c r="B388" s="20"/>
      <c r="C388" s="20"/>
      <c r="D388" s="208"/>
      <c r="E388" s="208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ht="22.5" customHeight="1">
      <c r="A389" s="20"/>
      <c r="B389" s="20"/>
      <c r="C389" s="20"/>
      <c r="D389" s="208"/>
      <c r="E389" s="208"/>
      <c r="F389" s="208"/>
      <c r="G389" s="208"/>
      <c r="H389" s="208"/>
      <c r="I389" s="208"/>
      <c r="J389" s="208"/>
      <c r="K389" s="208"/>
      <c r="L389" s="208"/>
      <c r="M389" s="208"/>
      <c r="N389" s="208"/>
      <c r="O389" s="208"/>
      <c r="P389" s="208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ht="22.5" customHeight="1">
      <c r="A390" s="20"/>
      <c r="B390" s="20"/>
      <c r="C390" s="20"/>
      <c r="D390" s="208"/>
      <c r="E390" s="208"/>
      <c r="F390" s="208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ht="22.5" customHeight="1">
      <c r="A391" s="20"/>
      <c r="B391" s="20"/>
      <c r="C391" s="20"/>
      <c r="D391" s="208"/>
      <c r="E391" s="208"/>
      <c r="F391" s="208"/>
      <c r="G391" s="208"/>
      <c r="H391" s="208"/>
      <c r="I391" s="208"/>
      <c r="J391" s="208"/>
      <c r="K391" s="208"/>
      <c r="L391" s="208"/>
      <c r="M391" s="208"/>
      <c r="N391" s="208"/>
      <c r="O391" s="208"/>
      <c r="P391" s="208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ht="22.5" customHeight="1">
      <c r="A392" s="20"/>
      <c r="B392" s="20"/>
      <c r="C392" s="20"/>
      <c r="D392" s="208"/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ht="22.5" customHeight="1">
      <c r="A393" s="20"/>
      <c r="B393" s="20"/>
      <c r="C393" s="20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ht="22.5" customHeight="1">
      <c r="A394" s="20"/>
      <c r="B394" s="20"/>
      <c r="C394" s="20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ht="22.5" customHeight="1">
      <c r="A395" s="20"/>
      <c r="B395" s="20"/>
      <c r="C395" s="20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ht="22.5" customHeight="1">
      <c r="A396" s="20"/>
      <c r="B396" s="20"/>
      <c r="C396" s="20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ht="22.5" customHeight="1">
      <c r="A397" s="20"/>
      <c r="B397" s="20"/>
      <c r="C397" s="20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ht="22.5" customHeight="1">
      <c r="A398" s="20"/>
      <c r="B398" s="20"/>
      <c r="C398" s="20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ht="22.5" customHeight="1">
      <c r="A399" s="20"/>
      <c r="B399" s="20"/>
      <c r="C399" s="20"/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N399" s="208"/>
      <c r="O399" s="208"/>
      <c r="P399" s="208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ht="22.5" customHeight="1">
      <c r="A400" s="20"/>
      <c r="B400" s="20"/>
      <c r="C400" s="20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208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ht="22.5" customHeight="1">
      <c r="A401" s="20"/>
      <c r="B401" s="20"/>
      <c r="C401" s="20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ht="22.5" customHeight="1">
      <c r="A402" s="20"/>
      <c r="B402" s="20"/>
      <c r="C402" s="20"/>
      <c r="D402" s="208"/>
      <c r="E402" s="208"/>
      <c r="F402" s="208"/>
      <c r="G402" s="208"/>
      <c r="H402" s="208"/>
      <c r="I402" s="208"/>
      <c r="J402" s="208"/>
      <c r="K402" s="208"/>
      <c r="L402" s="208"/>
      <c r="M402" s="208"/>
      <c r="N402" s="208"/>
      <c r="O402" s="208"/>
      <c r="P402" s="208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ht="22.5" customHeight="1">
      <c r="A403" s="20"/>
      <c r="B403" s="20"/>
      <c r="C403" s="20"/>
      <c r="D403" s="208"/>
      <c r="E403" s="208"/>
      <c r="F403" s="208"/>
      <c r="G403" s="208"/>
      <c r="H403" s="208"/>
      <c r="I403" s="208"/>
      <c r="J403" s="208"/>
      <c r="K403" s="208"/>
      <c r="L403" s="208"/>
      <c r="M403" s="208"/>
      <c r="N403" s="208"/>
      <c r="O403" s="208"/>
      <c r="P403" s="208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ht="22.5" customHeight="1">
      <c r="A404" s="20"/>
      <c r="B404" s="20"/>
      <c r="C404" s="20"/>
      <c r="D404" s="208"/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ht="22.5" customHeight="1">
      <c r="A405" s="20"/>
      <c r="B405" s="20"/>
      <c r="C405" s="20"/>
      <c r="D405" s="208"/>
      <c r="E405" s="208"/>
      <c r="F405" s="208"/>
      <c r="G405" s="208"/>
      <c r="H405" s="208"/>
      <c r="I405" s="208"/>
      <c r="J405" s="208"/>
      <c r="K405" s="208"/>
      <c r="L405" s="208"/>
      <c r="M405" s="208"/>
      <c r="N405" s="208"/>
      <c r="O405" s="208"/>
      <c r="P405" s="208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ht="22.5" customHeight="1">
      <c r="A406" s="20"/>
      <c r="B406" s="20"/>
      <c r="C406" s="20"/>
      <c r="D406" s="208"/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ht="22.5" customHeight="1">
      <c r="A407" s="20"/>
      <c r="B407" s="20"/>
      <c r="C407" s="20"/>
      <c r="D407" s="208"/>
      <c r="E407" s="208"/>
      <c r="F407" s="208"/>
      <c r="G407" s="208"/>
      <c r="H407" s="208"/>
      <c r="I407" s="208"/>
      <c r="J407" s="208"/>
      <c r="K407" s="208"/>
      <c r="L407" s="208"/>
      <c r="M407" s="208"/>
      <c r="N407" s="208"/>
      <c r="O407" s="208"/>
      <c r="P407" s="208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ht="22.5" customHeight="1">
      <c r="A408" s="20"/>
      <c r="B408" s="20"/>
      <c r="C408" s="20"/>
      <c r="D408" s="208"/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ht="22.5" customHeight="1">
      <c r="A409" s="20"/>
      <c r="B409" s="20"/>
      <c r="C409" s="20"/>
      <c r="D409" s="208"/>
      <c r="E409" s="208"/>
      <c r="F409" s="208"/>
      <c r="G409" s="208"/>
      <c r="H409" s="208"/>
      <c r="I409" s="208"/>
      <c r="J409" s="208"/>
      <c r="K409" s="208"/>
      <c r="L409" s="208"/>
      <c r="M409" s="208"/>
      <c r="N409" s="208"/>
      <c r="O409" s="208"/>
      <c r="P409" s="208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ht="22.5" customHeight="1">
      <c r="A410" s="20"/>
      <c r="B410" s="20"/>
      <c r="C410" s="20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ht="22.5" customHeight="1">
      <c r="A411" s="20"/>
      <c r="B411" s="20"/>
      <c r="C411" s="20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ht="22.5" customHeight="1">
      <c r="A412" s="20"/>
      <c r="B412" s="20"/>
      <c r="C412" s="20"/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ht="22.5" customHeight="1">
      <c r="A413" s="20"/>
      <c r="B413" s="20"/>
      <c r="C413" s="20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ht="22.5" customHeight="1">
      <c r="A414" s="20"/>
      <c r="B414" s="20"/>
      <c r="C414" s="20"/>
      <c r="D414" s="208"/>
      <c r="E414" s="208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ht="22.5" customHeight="1">
      <c r="A415" s="20"/>
      <c r="B415" s="20"/>
      <c r="C415" s="20"/>
      <c r="D415" s="208"/>
      <c r="E415" s="208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ht="22.5" customHeight="1">
      <c r="A416" s="20"/>
      <c r="B416" s="20"/>
      <c r="C416" s="20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ht="22.5" customHeight="1">
      <c r="A417" s="20"/>
      <c r="B417" s="20"/>
      <c r="C417" s="20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ht="22.5" customHeight="1">
      <c r="A418" s="20"/>
      <c r="B418" s="20"/>
      <c r="C418" s="20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ht="22.5" customHeight="1">
      <c r="A419" s="20"/>
      <c r="B419" s="20"/>
      <c r="C419" s="20"/>
      <c r="D419" s="208"/>
      <c r="E419" s="208"/>
      <c r="F419" s="208"/>
      <c r="G419" s="208"/>
      <c r="H419" s="208"/>
      <c r="I419" s="208"/>
      <c r="J419" s="208"/>
      <c r="K419" s="208"/>
      <c r="L419" s="208"/>
      <c r="M419" s="208"/>
      <c r="N419" s="208"/>
      <c r="O419" s="208"/>
      <c r="P419" s="208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ht="22.5" customHeight="1">
      <c r="A420" s="20"/>
      <c r="B420" s="20"/>
      <c r="C420" s="20"/>
      <c r="D420" s="208"/>
      <c r="E420" s="208"/>
      <c r="F420" s="208"/>
      <c r="G420" s="208"/>
      <c r="H420" s="208"/>
      <c r="I420" s="208"/>
      <c r="J420" s="208"/>
      <c r="K420" s="208"/>
      <c r="L420" s="208"/>
      <c r="M420" s="208"/>
      <c r="N420" s="208"/>
      <c r="O420" s="208"/>
      <c r="P420" s="208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ht="22.5" customHeight="1">
      <c r="A421" s="20"/>
      <c r="B421" s="20"/>
      <c r="C421" s="20"/>
      <c r="D421" s="208"/>
      <c r="E421" s="208"/>
      <c r="F421" s="208"/>
      <c r="G421" s="208"/>
      <c r="H421" s="208"/>
      <c r="I421" s="208"/>
      <c r="J421" s="208"/>
      <c r="K421" s="208"/>
      <c r="L421" s="208"/>
      <c r="M421" s="208"/>
      <c r="N421" s="208"/>
      <c r="O421" s="208"/>
      <c r="P421" s="208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ht="22.5" customHeight="1">
      <c r="A422" s="20"/>
      <c r="B422" s="20"/>
      <c r="C422" s="20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ht="22.5" customHeight="1">
      <c r="A423" s="20"/>
      <c r="B423" s="20"/>
      <c r="C423" s="20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ht="22.5" customHeight="1">
      <c r="A424" s="20"/>
      <c r="B424" s="20"/>
      <c r="C424" s="20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208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ht="22.5" customHeight="1">
      <c r="A425" s="20"/>
      <c r="B425" s="20"/>
      <c r="C425" s="20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8"/>
      <c r="O425" s="208"/>
      <c r="P425" s="208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ht="22.5" customHeight="1">
      <c r="A426" s="20"/>
      <c r="B426" s="20"/>
      <c r="C426" s="20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ht="22.5" customHeight="1">
      <c r="A427" s="20"/>
      <c r="B427" s="20"/>
      <c r="C427" s="20"/>
      <c r="D427" s="208"/>
      <c r="E427" s="208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ht="22.5" customHeight="1">
      <c r="A428" s="20"/>
      <c r="B428" s="20"/>
      <c r="C428" s="20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ht="22.5" customHeight="1">
      <c r="A429" s="20"/>
      <c r="B429" s="20"/>
      <c r="C429" s="20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ht="22.5" customHeight="1">
      <c r="A430" s="20"/>
      <c r="B430" s="20"/>
      <c r="C430" s="20"/>
      <c r="D430" s="208"/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ht="22.5" customHeight="1">
      <c r="A431" s="20"/>
      <c r="B431" s="20"/>
      <c r="C431" s="20"/>
      <c r="D431" s="208"/>
      <c r="E431" s="208"/>
      <c r="F431" s="208"/>
      <c r="G431" s="208"/>
      <c r="H431" s="208"/>
      <c r="I431" s="208"/>
      <c r="J431" s="208"/>
      <c r="K431" s="208"/>
      <c r="L431" s="208"/>
      <c r="M431" s="208"/>
      <c r="N431" s="208"/>
      <c r="O431" s="208"/>
      <c r="P431" s="208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ht="22.5" customHeight="1">
      <c r="A432" s="20"/>
      <c r="B432" s="20"/>
      <c r="C432" s="20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ht="22.5" customHeight="1">
      <c r="A433" s="20"/>
      <c r="B433" s="20"/>
      <c r="C433" s="20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ht="22.5" customHeight="1">
      <c r="A434" s="20"/>
      <c r="B434" s="20"/>
      <c r="C434" s="20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ht="22.5" customHeight="1">
      <c r="A435" s="20"/>
      <c r="B435" s="20"/>
      <c r="C435" s="20"/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  <c r="P435" s="208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ht="22.5" customHeight="1">
      <c r="A436" s="20"/>
      <c r="B436" s="20"/>
      <c r="C436" s="20"/>
      <c r="D436" s="208"/>
      <c r="E436" s="208"/>
      <c r="F436" s="208"/>
      <c r="G436" s="208"/>
      <c r="H436" s="208"/>
      <c r="I436" s="208"/>
      <c r="J436" s="208"/>
      <c r="K436" s="208"/>
      <c r="L436" s="208"/>
      <c r="M436" s="208"/>
      <c r="N436" s="208"/>
      <c r="O436" s="208"/>
      <c r="P436" s="208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ht="22.5" customHeight="1">
      <c r="A437" s="20"/>
      <c r="B437" s="20"/>
      <c r="C437" s="20"/>
      <c r="D437" s="208"/>
      <c r="E437" s="208"/>
      <c r="F437" s="208"/>
      <c r="G437" s="208"/>
      <c r="H437" s="208"/>
      <c r="I437" s="208"/>
      <c r="J437" s="208"/>
      <c r="K437" s="208"/>
      <c r="L437" s="208"/>
      <c r="M437" s="208"/>
      <c r="N437" s="208"/>
      <c r="O437" s="208"/>
      <c r="P437" s="208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ht="22.5" customHeight="1">
      <c r="A438" s="20"/>
      <c r="B438" s="20"/>
      <c r="C438" s="20"/>
      <c r="D438" s="208"/>
      <c r="E438" s="208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ht="22.5" customHeight="1">
      <c r="A439" s="20"/>
      <c r="B439" s="20"/>
      <c r="C439" s="20"/>
      <c r="D439" s="208"/>
      <c r="E439" s="208"/>
      <c r="F439" s="208"/>
      <c r="G439" s="208"/>
      <c r="H439" s="208"/>
      <c r="I439" s="208"/>
      <c r="J439" s="208"/>
      <c r="K439" s="208"/>
      <c r="L439" s="208"/>
      <c r="M439" s="208"/>
      <c r="N439" s="208"/>
      <c r="O439" s="208"/>
      <c r="P439" s="208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ht="22.5" customHeight="1">
      <c r="A440" s="20"/>
      <c r="B440" s="20"/>
      <c r="C440" s="20"/>
      <c r="D440" s="208"/>
      <c r="E440" s="208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ht="22.5" customHeight="1">
      <c r="A441" s="20"/>
      <c r="B441" s="20"/>
      <c r="C441" s="20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ht="22.5" customHeight="1">
      <c r="A442" s="20"/>
      <c r="B442" s="20"/>
      <c r="C442" s="20"/>
      <c r="D442" s="208"/>
      <c r="E442" s="208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ht="22.5" customHeight="1">
      <c r="A443" s="20"/>
      <c r="B443" s="20"/>
      <c r="C443" s="20"/>
      <c r="D443" s="208"/>
      <c r="E443" s="208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ht="22.5" customHeight="1">
      <c r="A444" s="20"/>
      <c r="B444" s="20"/>
      <c r="C444" s="20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ht="22.5" customHeight="1">
      <c r="A445" s="20"/>
      <c r="B445" s="20"/>
      <c r="C445" s="20"/>
      <c r="D445" s="208"/>
      <c r="E445" s="208"/>
      <c r="F445" s="208"/>
      <c r="G445" s="208"/>
      <c r="H445" s="208"/>
      <c r="I445" s="208"/>
      <c r="J445" s="208"/>
      <c r="K445" s="208"/>
      <c r="L445" s="208"/>
      <c r="M445" s="208"/>
      <c r="N445" s="208"/>
      <c r="O445" s="208"/>
      <c r="P445" s="208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ht="22.5" customHeight="1">
      <c r="A446" s="20"/>
      <c r="B446" s="20"/>
      <c r="C446" s="20"/>
      <c r="D446" s="208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ht="22.5" customHeight="1">
      <c r="A447" s="20"/>
      <c r="B447" s="20"/>
      <c r="C447" s="20"/>
      <c r="D447" s="208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ht="22.5" customHeight="1">
      <c r="A448" s="20"/>
      <c r="B448" s="20"/>
      <c r="C448" s="20"/>
      <c r="D448" s="208"/>
      <c r="E448" s="208"/>
      <c r="F448" s="208"/>
      <c r="G448" s="208"/>
      <c r="H448" s="208"/>
      <c r="I448" s="208"/>
      <c r="J448" s="208"/>
      <c r="K448" s="208"/>
      <c r="L448" s="208"/>
      <c r="M448" s="208"/>
      <c r="N448" s="208"/>
      <c r="O448" s="208"/>
      <c r="P448" s="208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ht="22.5" customHeight="1">
      <c r="A449" s="20"/>
      <c r="B449" s="20"/>
      <c r="C449" s="20"/>
      <c r="D449" s="208"/>
      <c r="E449" s="208"/>
      <c r="F449" s="208"/>
      <c r="G449" s="208"/>
      <c r="H449" s="208"/>
      <c r="I449" s="208"/>
      <c r="J449" s="208"/>
      <c r="K449" s="208"/>
      <c r="L449" s="208"/>
      <c r="M449" s="208"/>
      <c r="N449" s="208"/>
      <c r="O449" s="208"/>
      <c r="P449" s="208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ht="22.5" customHeight="1">
      <c r="A450" s="20"/>
      <c r="B450" s="20"/>
      <c r="C450" s="20"/>
      <c r="D450" s="208"/>
      <c r="E450" s="208"/>
      <c r="F450" s="208"/>
      <c r="G450" s="208"/>
      <c r="H450" s="208"/>
      <c r="I450" s="208"/>
      <c r="J450" s="208"/>
      <c r="K450" s="208"/>
      <c r="L450" s="208"/>
      <c r="M450" s="208"/>
      <c r="N450" s="208"/>
      <c r="O450" s="208"/>
      <c r="P450" s="208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ht="22.5" customHeight="1">
      <c r="A451" s="20"/>
      <c r="B451" s="20"/>
      <c r="C451" s="20"/>
      <c r="D451" s="208"/>
      <c r="E451" s="208"/>
      <c r="F451" s="208"/>
      <c r="G451" s="208"/>
      <c r="H451" s="208"/>
      <c r="I451" s="208"/>
      <c r="J451" s="208"/>
      <c r="K451" s="208"/>
      <c r="L451" s="208"/>
      <c r="M451" s="208"/>
      <c r="N451" s="208"/>
      <c r="O451" s="208"/>
      <c r="P451" s="208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ht="22.5" customHeight="1">
      <c r="A452" s="20"/>
      <c r="B452" s="20"/>
      <c r="C452" s="20"/>
      <c r="D452" s="208"/>
      <c r="E452" s="208"/>
      <c r="F452" s="208"/>
      <c r="G452" s="208"/>
      <c r="H452" s="208"/>
      <c r="I452" s="208"/>
      <c r="J452" s="208"/>
      <c r="K452" s="208"/>
      <c r="L452" s="208"/>
      <c r="M452" s="208"/>
      <c r="N452" s="208"/>
      <c r="O452" s="208"/>
      <c r="P452" s="208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ht="22.5" customHeight="1">
      <c r="A453" s="20"/>
      <c r="B453" s="20"/>
      <c r="C453" s="20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208"/>
      <c r="O453" s="208"/>
      <c r="P453" s="208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ht="22.5" customHeight="1">
      <c r="A454" s="20"/>
      <c r="B454" s="20"/>
      <c r="C454" s="20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ht="22.5" customHeight="1">
      <c r="A455" s="20"/>
      <c r="B455" s="20"/>
      <c r="C455" s="20"/>
      <c r="D455" s="208"/>
      <c r="E455" s="208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ht="22.5" customHeight="1">
      <c r="A456" s="20"/>
      <c r="B456" s="20"/>
      <c r="C456" s="20"/>
      <c r="D456" s="208"/>
      <c r="E456" s="208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ht="22.5" customHeight="1">
      <c r="A457" s="20"/>
      <c r="B457" s="20"/>
      <c r="C457" s="20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ht="22.5" customHeight="1">
      <c r="A458" s="20"/>
      <c r="B458" s="20"/>
      <c r="C458" s="20"/>
      <c r="D458" s="208"/>
      <c r="E458" s="208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ht="22.5" customHeight="1">
      <c r="A459" s="20"/>
      <c r="B459" s="20"/>
      <c r="C459" s="20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8"/>
      <c r="O459" s="208"/>
      <c r="P459" s="208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ht="22.5" customHeight="1">
      <c r="A460" s="20"/>
      <c r="B460" s="20"/>
      <c r="C460" s="20"/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208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ht="22.5" customHeight="1">
      <c r="A461" s="20"/>
      <c r="B461" s="20"/>
      <c r="C461" s="20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ht="22.5" customHeight="1">
      <c r="A462" s="20"/>
      <c r="B462" s="20"/>
      <c r="C462" s="20"/>
      <c r="D462" s="208"/>
      <c r="E462" s="208"/>
      <c r="F462" s="208"/>
      <c r="G462" s="208"/>
      <c r="H462" s="208"/>
      <c r="I462" s="208"/>
      <c r="J462" s="208"/>
      <c r="K462" s="208"/>
      <c r="L462" s="208"/>
      <c r="M462" s="208"/>
      <c r="N462" s="208"/>
      <c r="O462" s="208"/>
      <c r="P462" s="208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ht="22.5" customHeight="1">
      <c r="A463" s="20"/>
      <c r="B463" s="20"/>
      <c r="C463" s="20"/>
      <c r="D463" s="208"/>
      <c r="E463" s="208"/>
      <c r="F463" s="208"/>
      <c r="G463" s="208"/>
      <c r="H463" s="208"/>
      <c r="I463" s="208"/>
      <c r="J463" s="208"/>
      <c r="K463" s="208"/>
      <c r="L463" s="208"/>
      <c r="M463" s="208"/>
      <c r="N463" s="208"/>
      <c r="O463" s="208"/>
      <c r="P463" s="208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ht="22.5" customHeight="1">
      <c r="A464" s="20"/>
      <c r="B464" s="20"/>
      <c r="C464" s="20"/>
      <c r="D464" s="208"/>
      <c r="E464" s="208"/>
      <c r="F464" s="208"/>
      <c r="G464" s="208"/>
      <c r="H464" s="208"/>
      <c r="I464" s="208"/>
      <c r="J464" s="208"/>
      <c r="K464" s="208"/>
      <c r="L464" s="208"/>
      <c r="M464" s="208"/>
      <c r="N464" s="208"/>
      <c r="O464" s="208"/>
      <c r="P464" s="208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ht="22.5" customHeight="1">
      <c r="A465" s="20"/>
      <c r="B465" s="20"/>
      <c r="C465" s="20"/>
      <c r="D465" s="208"/>
      <c r="E465" s="208"/>
      <c r="F465" s="208"/>
      <c r="G465" s="208"/>
      <c r="H465" s="208"/>
      <c r="I465" s="208"/>
      <c r="J465" s="208"/>
      <c r="K465" s="208"/>
      <c r="L465" s="208"/>
      <c r="M465" s="208"/>
      <c r="N465" s="208"/>
      <c r="O465" s="208"/>
      <c r="P465" s="208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ht="22.5" customHeight="1">
      <c r="A466" s="20"/>
      <c r="B466" s="20"/>
      <c r="C466" s="20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ht="22.5" customHeight="1">
      <c r="A467" s="20"/>
      <c r="B467" s="20"/>
      <c r="C467" s="20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ht="22.5" customHeight="1">
      <c r="A468" s="20"/>
      <c r="B468" s="20"/>
      <c r="C468" s="20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ht="22.5" customHeight="1">
      <c r="A469" s="20"/>
      <c r="B469" s="20"/>
      <c r="C469" s="20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ht="22.5" customHeight="1">
      <c r="A470" s="20"/>
      <c r="B470" s="20"/>
      <c r="C470" s="20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ht="22.5" customHeight="1">
      <c r="A471" s="20"/>
      <c r="B471" s="20"/>
      <c r="C471" s="20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ht="22.5" customHeight="1">
      <c r="A472" s="20"/>
      <c r="B472" s="20"/>
      <c r="C472" s="20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ht="22.5" customHeight="1">
      <c r="A473" s="20"/>
      <c r="B473" s="20"/>
      <c r="C473" s="20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ht="22.5" customHeight="1">
      <c r="A474" s="20"/>
      <c r="B474" s="20"/>
      <c r="C474" s="20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ht="22.5" customHeight="1">
      <c r="A475" s="20"/>
      <c r="B475" s="20"/>
      <c r="C475" s="20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ht="22.5" customHeight="1">
      <c r="A476" s="20"/>
      <c r="B476" s="20"/>
      <c r="C476" s="20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ht="22.5" customHeight="1">
      <c r="A477" s="20"/>
      <c r="B477" s="20"/>
      <c r="C477" s="20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ht="22.5" customHeight="1">
      <c r="A478" s="20"/>
      <c r="B478" s="20"/>
      <c r="C478" s="20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ht="22.5" customHeight="1">
      <c r="A479" s="20"/>
      <c r="B479" s="20"/>
      <c r="C479" s="20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ht="22.5" customHeight="1">
      <c r="A480" s="20"/>
      <c r="B480" s="20"/>
      <c r="C480" s="20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ht="22.5" customHeight="1">
      <c r="A481" s="20"/>
      <c r="B481" s="20"/>
      <c r="C481" s="20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ht="22.5" customHeight="1">
      <c r="A482" s="20"/>
      <c r="B482" s="20"/>
      <c r="C482" s="20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ht="22.5" customHeight="1">
      <c r="A483" s="20"/>
      <c r="B483" s="20"/>
      <c r="C483" s="20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08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ht="22.5" customHeight="1">
      <c r="A484" s="20"/>
      <c r="B484" s="20"/>
      <c r="C484" s="20"/>
      <c r="D484" s="208"/>
      <c r="E484" s="208"/>
      <c r="F484" s="208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ht="22.5" customHeight="1">
      <c r="A485" s="20"/>
      <c r="B485" s="20"/>
      <c r="C485" s="20"/>
      <c r="D485" s="208"/>
      <c r="E485" s="208"/>
      <c r="F485" s="208"/>
      <c r="G485" s="208"/>
      <c r="H485" s="208"/>
      <c r="I485" s="208"/>
      <c r="J485" s="208"/>
      <c r="K485" s="208"/>
      <c r="L485" s="208"/>
      <c r="M485" s="208"/>
      <c r="N485" s="208"/>
      <c r="O485" s="208"/>
      <c r="P485" s="208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ht="22.5" customHeight="1">
      <c r="A486" s="20"/>
      <c r="B486" s="20"/>
      <c r="C486" s="20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ht="22.5" customHeight="1">
      <c r="A487" s="20"/>
      <c r="B487" s="20"/>
      <c r="C487" s="20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8"/>
      <c r="P487" s="208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ht="22.5" customHeight="1">
      <c r="A488" s="20"/>
      <c r="B488" s="20"/>
      <c r="C488" s="20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8"/>
      <c r="P488" s="208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ht="22.5" customHeight="1">
      <c r="A489" s="20"/>
      <c r="B489" s="20"/>
      <c r="C489" s="20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8"/>
      <c r="P489" s="208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ht="22.5" customHeight="1">
      <c r="A490" s="20"/>
      <c r="B490" s="20"/>
      <c r="C490" s="20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ht="22.5" customHeight="1">
      <c r="A491" s="20"/>
      <c r="B491" s="20"/>
      <c r="C491" s="20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8"/>
      <c r="P491" s="208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ht="22.5" customHeight="1">
      <c r="A492" s="20"/>
      <c r="B492" s="20"/>
      <c r="C492" s="20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ht="22.5" customHeight="1">
      <c r="A493" s="20"/>
      <c r="B493" s="20"/>
      <c r="C493" s="20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ht="22.5" customHeight="1">
      <c r="A494" s="20"/>
      <c r="B494" s="20"/>
      <c r="C494" s="20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ht="22.5" customHeight="1">
      <c r="A495" s="20"/>
      <c r="B495" s="20"/>
      <c r="C495" s="20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ht="22.5" customHeight="1">
      <c r="A496" s="20"/>
      <c r="B496" s="20"/>
      <c r="C496" s="20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ht="22.5" customHeight="1">
      <c r="A497" s="20"/>
      <c r="B497" s="20"/>
      <c r="C497" s="20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ht="22.5" customHeight="1">
      <c r="A498" s="20"/>
      <c r="B498" s="20"/>
      <c r="C498" s="20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ht="22.5" customHeight="1">
      <c r="A499" s="20"/>
      <c r="B499" s="20"/>
      <c r="C499" s="20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ht="22.5" customHeight="1">
      <c r="A500" s="20"/>
      <c r="B500" s="20"/>
      <c r="C500" s="20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ht="22.5" customHeight="1">
      <c r="A501" s="20"/>
      <c r="B501" s="20"/>
      <c r="C501" s="20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8"/>
      <c r="P501" s="208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ht="22.5" customHeight="1">
      <c r="A502" s="20"/>
      <c r="B502" s="20"/>
      <c r="C502" s="20"/>
      <c r="D502" s="208"/>
      <c r="E502" s="208"/>
      <c r="F502" s="208"/>
      <c r="G502" s="208"/>
      <c r="H502" s="208"/>
      <c r="I502" s="208"/>
      <c r="J502" s="208"/>
      <c r="K502" s="208"/>
      <c r="L502" s="208"/>
      <c r="M502" s="208"/>
      <c r="N502" s="208"/>
      <c r="O502" s="208"/>
      <c r="P502" s="208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ht="22.5" customHeight="1">
      <c r="A503" s="20"/>
      <c r="B503" s="20"/>
      <c r="C503" s="20"/>
      <c r="D503" s="208"/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ht="22.5" customHeight="1">
      <c r="A504" s="20"/>
      <c r="B504" s="20"/>
      <c r="C504" s="20"/>
      <c r="D504" s="208"/>
      <c r="E504" s="208"/>
      <c r="F504" s="208"/>
      <c r="G504" s="208"/>
      <c r="H504" s="208"/>
      <c r="I504" s="208"/>
      <c r="J504" s="208"/>
      <c r="K504" s="208"/>
      <c r="L504" s="208"/>
      <c r="M504" s="208"/>
      <c r="N504" s="208"/>
      <c r="O504" s="208"/>
      <c r="P504" s="208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ht="22.5" customHeight="1">
      <c r="A505" s="20"/>
      <c r="B505" s="20"/>
      <c r="C505" s="20"/>
      <c r="D505" s="208"/>
      <c r="E505" s="208"/>
      <c r="F505" s="208"/>
      <c r="G505" s="208"/>
      <c r="H505" s="208"/>
      <c r="I505" s="208"/>
      <c r="J505" s="208"/>
      <c r="K505" s="208"/>
      <c r="L505" s="208"/>
      <c r="M505" s="208"/>
      <c r="N505" s="208"/>
      <c r="O505" s="208"/>
      <c r="P505" s="208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ht="22.5" customHeight="1">
      <c r="A506" s="20"/>
      <c r="B506" s="20"/>
      <c r="C506" s="20"/>
      <c r="D506" s="208"/>
      <c r="E506" s="208"/>
      <c r="F506" s="208"/>
      <c r="G506" s="208"/>
      <c r="H506" s="208"/>
      <c r="I506" s="208"/>
      <c r="J506" s="208"/>
      <c r="K506" s="208"/>
      <c r="L506" s="208"/>
      <c r="M506" s="208"/>
      <c r="N506" s="208"/>
      <c r="O506" s="208"/>
      <c r="P506" s="208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ht="22.5" customHeight="1">
      <c r="A507" s="20"/>
      <c r="B507" s="20"/>
      <c r="C507" s="20"/>
      <c r="D507" s="208"/>
      <c r="E507" s="208"/>
      <c r="F507" s="208"/>
      <c r="G507" s="208"/>
      <c r="H507" s="208"/>
      <c r="I507" s="208"/>
      <c r="J507" s="208"/>
      <c r="K507" s="208"/>
      <c r="L507" s="208"/>
      <c r="M507" s="208"/>
      <c r="N507" s="208"/>
      <c r="O507" s="208"/>
      <c r="P507" s="208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ht="22.5" customHeight="1">
      <c r="A508" s="20"/>
      <c r="B508" s="20"/>
      <c r="C508" s="20"/>
      <c r="D508" s="208"/>
      <c r="E508" s="208"/>
      <c r="F508" s="208"/>
      <c r="G508" s="208"/>
      <c r="H508" s="208"/>
      <c r="I508" s="208"/>
      <c r="J508" s="208"/>
      <c r="K508" s="208"/>
      <c r="L508" s="208"/>
      <c r="M508" s="208"/>
      <c r="N508" s="208"/>
      <c r="O508" s="208"/>
      <c r="P508" s="208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ht="22.5" customHeight="1">
      <c r="A509" s="20"/>
      <c r="B509" s="20"/>
      <c r="C509" s="20"/>
      <c r="D509" s="208"/>
      <c r="E509" s="208"/>
      <c r="F509" s="208"/>
      <c r="G509" s="208"/>
      <c r="H509" s="208"/>
      <c r="I509" s="208"/>
      <c r="J509" s="208"/>
      <c r="K509" s="208"/>
      <c r="L509" s="208"/>
      <c r="M509" s="208"/>
      <c r="N509" s="208"/>
      <c r="O509" s="208"/>
      <c r="P509" s="208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ht="22.5" customHeight="1">
      <c r="A510" s="20"/>
      <c r="B510" s="20"/>
      <c r="C510" s="20"/>
      <c r="D510" s="208"/>
      <c r="E510" s="208"/>
      <c r="F510" s="208"/>
      <c r="G510" s="208"/>
      <c r="H510" s="208"/>
      <c r="I510" s="208"/>
      <c r="J510" s="208"/>
      <c r="K510" s="208"/>
      <c r="L510" s="208"/>
      <c r="M510" s="208"/>
      <c r="N510" s="208"/>
      <c r="O510" s="208"/>
      <c r="P510" s="208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ht="22.5" customHeight="1">
      <c r="A511" s="20"/>
      <c r="B511" s="20"/>
      <c r="C511" s="20"/>
      <c r="D511" s="208"/>
      <c r="E511" s="208"/>
      <c r="F511" s="208"/>
      <c r="G511" s="208"/>
      <c r="H511" s="208"/>
      <c r="I511" s="208"/>
      <c r="J511" s="208"/>
      <c r="K511" s="208"/>
      <c r="L511" s="208"/>
      <c r="M511" s="208"/>
      <c r="N511" s="208"/>
      <c r="O511" s="208"/>
      <c r="P511" s="208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ht="22.5" customHeight="1">
      <c r="A512" s="20"/>
      <c r="B512" s="20"/>
      <c r="C512" s="20"/>
      <c r="D512" s="208"/>
      <c r="E512" s="208"/>
      <c r="F512" s="208"/>
      <c r="G512" s="208"/>
      <c r="H512" s="208"/>
      <c r="I512" s="208"/>
      <c r="J512" s="208"/>
      <c r="K512" s="208"/>
      <c r="L512" s="208"/>
      <c r="M512" s="208"/>
      <c r="N512" s="208"/>
      <c r="O512" s="208"/>
      <c r="P512" s="208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ht="22.5" customHeight="1">
      <c r="A513" s="20"/>
      <c r="B513" s="20"/>
      <c r="C513" s="20"/>
      <c r="D513" s="208"/>
      <c r="E513" s="208"/>
      <c r="F513" s="208"/>
      <c r="G513" s="208"/>
      <c r="H513" s="208"/>
      <c r="I513" s="208"/>
      <c r="J513" s="208"/>
      <c r="K513" s="208"/>
      <c r="L513" s="208"/>
      <c r="M513" s="208"/>
      <c r="N513" s="208"/>
      <c r="O513" s="208"/>
      <c r="P513" s="208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ht="22.5" customHeight="1">
      <c r="A514" s="20"/>
      <c r="B514" s="20"/>
      <c r="C514" s="20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ht="22.5" customHeight="1">
      <c r="A515" s="20"/>
      <c r="B515" s="20"/>
      <c r="C515" s="20"/>
      <c r="D515" s="208"/>
      <c r="E515" s="208"/>
      <c r="F515" s="208"/>
      <c r="G515" s="208"/>
      <c r="H515" s="208"/>
      <c r="I515" s="208"/>
      <c r="J515" s="208"/>
      <c r="K515" s="208"/>
      <c r="L515" s="208"/>
      <c r="M515" s="208"/>
      <c r="N515" s="208"/>
      <c r="O515" s="208"/>
      <c r="P515" s="208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ht="22.5" customHeight="1">
      <c r="A516" s="20"/>
      <c r="B516" s="20"/>
      <c r="C516" s="20"/>
      <c r="D516" s="208"/>
      <c r="E516" s="208"/>
      <c r="F516" s="208"/>
      <c r="G516" s="208"/>
      <c r="H516" s="208"/>
      <c r="I516" s="208"/>
      <c r="J516" s="208"/>
      <c r="K516" s="208"/>
      <c r="L516" s="208"/>
      <c r="M516" s="208"/>
      <c r="N516" s="208"/>
      <c r="O516" s="208"/>
      <c r="P516" s="208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ht="22.5" customHeight="1">
      <c r="A517" s="20"/>
      <c r="B517" s="20"/>
      <c r="C517" s="20"/>
      <c r="D517" s="208"/>
      <c r="E517" s="208"/>
      <c r="F517" s="208"/>
      <c r="G517" s="208"/>
      <c r="H517" s="208"/>
      <c r="I517" s="208"/>
      <c r="J517" s="208"/>
      <c r="K517" s="208"/>
      <c r="L517" s="208"/>
      <c r="M517" s="208"/>
      <c r="N517" s="208"/>
      <c r="O517" s="208"/>
      <c r="P517" s="208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ht="22.5" customHeight="1">
      <c r="A518" s="20"/>
      <c r="B518" s="20"/>
      <c r="C518" s="20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ht="22.5" customHeight="1">
      <c r="A519" s="20"/>
      <c r="B519" s="20"/>
      <c r="C519" s="20"/>
      <c r="D519" s="208"/>
      <c r="E519" s="208"/>
      <c r="F519" s="208"/>
      <c r="G519" s="208"/>
      <c r="H519" s="208"/>
      <c r="I519" s="208"/>
      <c r="J519" s="208"/>
      <c r="K519" s="208"/>
      <c r="L519" s="208"/>
      <c r="M519" s="208"/>
      <c r="N519" s="208"/>
      <c r="O519" s="208"/>
      <c r="P519" s="208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ht="22.5" customHeight="1">
      <c r="A520" s="20"/>
      <c r="B520" s="20"/>
      <c r="C520" s="20"/>
      <c r="D520" s="208"/>
      <c r="E520" s="208"/>
      <c r="F520" s="208"/>
      <c r="G520" s="208"/>
      <c r="H520" s="208"/>
      <c r="I520" s="208"/>
      <c r="J520" s="208"/>
      <c r="K520" s="208"/>
      <c r="L520" s="208"/>
      <c r="M520" s="208"/>
      <c r="N520" s="208"/>
      <c r="O520" s="208"/>
      <c r="P520" s="208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ht="22.5" customHeight="1">
      <c r="A521" s="20"/>
      <c r="B521" s="20"/>
      <c r="C521" s="20"/>
      <c r="D521" s="208"/>
      <c r="E521" s="208"/>
      <c r="F521" s="208"/>
      <c r="G521" s="208"/>
      <c r="H521" s="208"/>
      <c r="I521" s="208"/>
      <c r="J521" s="208"/>
      <c r="K521" s="208"/>
      <c r="L521" s="208"/>
      <c r="M521" s="208"/>
      <c r="N521" s="208"/>
      <c r="O521" s="208"/>
      <c r="P521" s="208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ht="22.5" customHeight="1">
      <c r="A522" s="20"/>
      <c r="B522" s="20"/>
      <c r="C522" s="20"/>
      <c r="D522" s="208"/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ht="22.5" customHeight="1">
      <c r="A523" s="20"/>
      <c r="B523" s="20"/>
      <c r="C523" s="20"/>
      <c r="D523" s="208"/>
      <c r="E523" s="208"/>
      <c r="F523" s="208"/>
      <c r="G523" s="208"/>
      <c r="H523" s="208"/>
      <c r="I523" s="208"/>
      <c r="J523" s="208"/>
      <c r="K523" s="208"/>
      <c r="L523" s="208"/>
      <c r="M523" s="208"/>
      <c r="N523" s="208"/>
      <c r="O523" s="208"/>
      <c r="P523" s="208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ht="22.5" customHeight="1">
      <c r="A524" s="20"/>
      <c r="B524" s="20"/>
      <c r="C524" s="20"/>
      <c r="D524" s="208"/>
      <c r="E524" s="208"/>
      <c r="F524" s="208"/>
      <c r="G524" s="208"/>
      <c r="H524" s="208"/>
      <c r="I524" s="208"/>
      <c r="J524" s="208"/>
      <c r="K524" s="208"/>
      <c r="L524" s="208"/>
      <c r="M524" s="208"/>
      <c r="N524" s="208"/>
      <c r="O524" s="208"/>
      <c r="P524" s="208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ht="22.5" customHeight="1">
      <c r="A525" s="20"/>
      <c r="B525" s="20"/>
      <c r="C525" s="20"/>
      <c r="D525" s="208"/>
      <c r="E525" s="208"/>
      <c r="F525" s="208"/>
      <c r="G525" s="208"/>
      <c r="H525" s="208"/>
      <c r="I525" s="208"/>
      <c r="J525" s="208"/>
      <c r="K525" s="208"/>
      <c r="L525" s="208"/>
      <c r="M525" s="208"/>
      <c r="N525" s="208"/>
      <c r="O525" s="208"/>
      <c r="P525" s="208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ht="22.5" customHeight="1">
      <c r="A526" s="20"/>
      <c r="B526" s="20"/>
      <c r="C526" s="20"/>
      <c r="D526" s="208"/>
      <c r="E526" s="208"/>
      <c r="F526" s="208"/>
      <c r="G526" s="208"/>
      <c r="H526" s="208"/>
      <c r="I526" s="208"/>
      <c r="J526" s="208"/>
      <c r="K526" s="208"/>
      <c r="L526" s="208"/>
      <c r="M526" s="208"/>
      <c r="N526" s="208"/>
      <c r="O526" s="208"/>
      <c r="P526" s="208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ht="22.5" customHeight="1">
      <c r="A527" s="20"/>
      <c r="B527" s="20"/>
      <c r="C527" s="20"/>
      <c r="D527" s="208"/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ht="22.5" customHeight="1">
      <c r="A528" s="20"/>
      <c r="B528" s="20"/>
      <c r="C528" s="20"/>
      <c r="D528" s="208"/>
      <c r="E528" s="208"/>
      <c r="F528" s="208"/>
      <c r="G528" s="208"/>
      <c r="H528" s="208"/>
      <c r="I528" s="208"/>
      <c r="J528" s="208"/>
      <c r="K528" s="208"/>
      <c r="L528" s="208"/>
      <c r="M528" s="208"/>
      <c r="N528" s="208"/>
      <c r="O528" s="208"/>
      <c r="P528" s="208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ht="22.5" customHeight="1">
      <c r="A529" s="20"/>
      <c r="B529" s="20"/>
      <c r="C529" s="20"/>
      <c r="D529" s="208"/>
      <c r="E529" s="208"/>
      <c r="F529" s="208"/>
      <c r="G529" s="208"/>
      <c r="H529" s="208"/>
      <c r="I529" s="208"/>
      <c r="J529" s="208"/>
      <c r="K529" s="208"/>
      <c r="L529" s="208"/>
      <c r="M529" s="208"/>
      <c r="N529" s="208"/>
      <c r="O529" s="208"/>
      <c r="P529" s="208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ht="22.5" customHeight="1">
      <c r="A530" s="20"/>
      <c r="B530" s="20"/>
      <c r="C530" s="20"/>
      <c r="D530" s="208"/>
      <c r="E530" s="208"/>
      <c r="F530" s="208"/>
      <c r="G530" s="208"/>
      <c r="H530" s="208"/>
      <c r="I530" s="208"/>
      <c r="J530" s="208"/>
      <c r="K530" s="208"/>
      <c r="L530" s="208"/>
      <c r="M530" s="208"/>
      <c r="N530" s="208"/>
      <c r="O530" s="208"/>
      <c r="P530" s="208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ht="22.5" customHeight="1">
      <c r="A531" s="20"/>
      <c r="B531" s="20"/>
      <c r="C531" s="20"/>
      <c r="D531" s="208"/>
      <c r="E531" s="208"/>
      <c r="F531" s="208"/>
      <c r="G531" s="208"/>
      <c r="H531" s="208"/>
      <c r="I531" s="208"/>
      <c r="J531" s="208"/>
      <c r="K531" s="208"/>
      <c r="L531" s="208"/>
      <c r="M531" s="208"/>
      <c r="N531" s="208"/>
      <c r="O531" s="208"/>
      <c r="P531" s="208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ht="22.5" customHeight="1">
      <c r="A532" s="20"/>
      <c r="B532" s="20"/>
      <c r="C532" s="20"/>
      <c r="D532" s="208"/>
      <c r="E532" s="208"/>
      <c r="F532" s="208"/>
      <c r="G532" s="208"/>
      <c r="H532" s="208"/>
      <c r="I532" s="208"/>
      <c r="J532" s="208"/>
      <c r="K532" s="208"/>
      <c r="L532" s="208"/>
      <c r="M532" s="208"/>
      <c r="N532" s="208"/>
      <c r="O532" s="208"/>
      <c r="P532" s="208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ht="22.5" customHeight="1">
      <c r="A533" s="20"/>
      <c r="B533" s="20"/>
      <c r="C533" s="20"/>
      <c r="D533" s="208"/>
      <c r="E533" s="208"/>
      <c r="F533" s="208"/>
      <c r="G533" s="208"/>
      <c r="H533" s="208"/>
      <c r="I533" s="208"/>
      <c r="J533" s="208"/>
      <c r="K533" s="208"/>
      <c r="L533" s="208"/>
      <c r="M533" s="208"/>
      <c r="N533" s="208"/>
      <c r="O533" s="208"/>
      <c r="P533" s="208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ht="22.5" customHeight="1">
      <c r="A534" s="20"/>
      <c r="B534" s="20"/>
      <c r="C534" s="20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8"/>
      <c r="P534" s="208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ht="22.5" customHeight="1">
      <c r="A535" s="20"/>
      <c r="B535" s="20"/>
      <c r="C535" s="20"/>
      <c r="D535" s="208"/>
      <c r="E535" s="208"/>
      <c r="F535" s="208"/>
      <c r="G535" s="208"/>
      <c r="H535" s="208"/>
      <c r="I535" s="208"/>
      <c r="J535" s="208"/>
      <c r="K535" s="208"/>
      <c r="L535" s="208"/>
      <c r="M535" s="208"/>
      <c r="N535" s="208"/>
      <c r="O535" s="208"/>
      <c r="P535" s="208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ht="22.5" customHeight="1">
      <c r="A536" s="20"/>
      <c r="B536" s="20"/>
      <c r="C536" s="20"/>
      <c r="D536" s="208"/>
      <c r="E536" s="208"/>
      <c r="F536" s="208"/>
      <c r="G536" s="208"/>
      <c r="H536" s="208"/>
      <c r="I536" s="208"/>
      <c r="J536" s="208"/>
      <c r="K536" s="208"/>
      <c r="L536" s="208"/>
      <c r="M536" s="208"/>
      <c r="N536" s="208"/>
      <c r="O536" s="208"/>
      <c r="P536" s="208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ht="22.5" customHeight="1">
      <c r="A537" s="20"/>
      <c r="B537" s="20"/>
      <c r="C537" s="20"/>
      <c r="D537" s="208"/>
      <c r="E537" s="208"/>
      <c r="F537" s="208"/>
      <c r="G537" s="208"/>
      <c r="H537" s="208"/>
      <c r="I537" s="208"/>
      <c r="J537" s="208"/>
      <c r="K537" s="208"/>
      <c r="L537" s="208"/>
      <c r="M537" s="208"/>
      <c r="N537" s="208"/>
      <c r="O537" s="208"/>
      <c r="P537" s="208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ht="22.5" customHeight="1">
      <c r="A538" s="20"/>
      <c r="B538" s="20"/>
      <c r="C538" s="20"/>
      <c r="D538" s="208"/>
      <c r="E538" s="208"/>
      <c r="F538" s="208"/>
      <c r="G538" s="208"/>
      <c r="H538" s="208"/>
      <c r="I538" s="208"/>
      <c r="J538" s="208"/>
      <c r="K538" s="208"/>
      <c r="L538" s="208"/>
      <c r="M538" s="208"/>
      <c r="N538" s="208"/>
      <c r="O538" s="208"/>
      <c r="P538" s="208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ht="22.5" customHeight="1">
      <c r="A539" s="20"/>
      <c r="B539" s="20"/>
      <c r="C539" s="20"/>
      <c r="D539" s="208"/>
      <c r="E539" s="208"/>
      <c r="F539" s="208"/>
      <c r="G539" s="208"/>
      <c r="H539" s="208"/>
      <c r="I539" s="208"/>
      <c r="J539" s="208"/>
      <c r="K539" s="208"/>
      <c r="L539" s="208"/>
      <c r="M539" s="208"/>
      <c r="N539" s="208"/>
      <c r="O539" s="208"/>
      <c r="P539" s="208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ht="22.5" customHeight="1">
      <c r="A540" s="20"/>
      <c r="B540" s="20"/>
      <c r="C540" s="20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ht="22.5" customHeight="1">
      <c r="A541" s="20"/>
      <c r="B541" s="20"/>
      <c r="C541" s="20"/>
      <c r="D541" s="208"/>
      <c r="E541" s="208"/>
      <c r="F541" s="208"/>
      <c r="G541" s="208"/>
      <c r="H541" s="208"/>
      <c r="I541" s="208"/>
      <c r="J541" s="208"/>
      <c r="K541" s="208"/>
      <c r="L541" s="208"/>
      <c r="M541" s="208"/>
      <c r="N541" s="208"/>
      <c r="O541" s="208"/>
      <c r="P541" s="208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ht="22.5" customHeight="1">
      <c r="A542" s="20"/>
      <c r="B542" s="20"/>
      <c r="C542" s="20"/>
      <c r="D542" s="208"/>
      <c r="E542" s="208"/>
      <c r="F542" s="208"/>
      <c r="G542" s="208"/>
      <c r="H542" s="208"/>
      <c r="I542" s="208"/>
      <c r="J542" s="208"/>
      <c r="K542" s="208"/>
      <c r="L542" s="208"/>
      <c r="M542" s="208"/>
      <c r="N542" s="208"/>
      <c r="O542" s="208"/>
      <c r="P542" s="208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ht="22.5" customHeight="1">
      <c r="A543" s="20"/>
      <c r="B543" s="20"/>
      <c r="C543" s="20"/>
      <c r="D543" s="208"/>
      <c r="E543" s="208"/>
      <c r="F543" s="208"/>
      <c r="G543" s="208"/>
      <c r="H543" s="208"/>
      <c r="I543" s="208"/>
      <c r="J543" s="208"/>
      <c r="K543" s="208"/>
      <c r="L543" s="208"/>
      <c r="M543" s="208"/>
      <c r="N543" s="208"/>
      <c r="O543" s="208"/>
      <c r="P543" s="208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ht="22.5" customHeight="1">
      <c r="A544" s="20"/>
      <c r="B544" s="20"/>
      <c r="C544" s="20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208"/>
      <c r="O544" s="208"/>
      <c r="P544" s="208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ht="22.5" customHeight="1">
      <c r="A545" s="20"/>
      <c r="B545" s="20"/>
      <c r="C545" s="20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ht="22.5" customHeight="1">
      <c r="A546" s="20"/>
      <c r="B546" s="20"/>
      <c r="C546" s="20"/>
      <c r="D546" s="208"/>
      <c r="E546" s="208"/>
      <c r="F546" s="208"/>
      <c r="G546" s="208"/>
      <c r="H546" s="208"/>
      <c r="I546" s="208"/>
      <c r="J546" s="208"/>
      <c r="K546" s="208"/>
      <c r="L546" s="208"/>
      <c r="M546" s="208"/>
      <c r="N546" s="208"/>
      <c r="O546" s="208"/>
      <c r="P546" s="208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ht="22.5" customHeight="1">
      <c r="A547" s="20"/>
      <c r="B547" s="20"/>
      <c r="C547" s="20"/>
      <c r="D547" s="208"/>
      <c r="E547" s="208"/>
      <c r="F547" s="208"/>
      <c r="G547" s="208"/>
      <c r="H547" s="208"/>
      <c r="I547" s="208"/>
      <c r="J547" s="208"/>
      <c r="K547" s="208"/>
      <c r="L547" s="208"/>
      <c r="M547" s="208"/>
      <c r="N547" s="208"/>
      <c r="O547" s="208"/>
      <c r="P547" s="208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ht="22.5" customHeight="1">
      <c r="A548" s="20"/>
      <c r="B548" s="20"/>
      <c r="C548" s="20"/>
      <c r="D548" s="208"/>
      <c r="E548" s="208"/>
      <c r="F548" s="208"/>
      <c r="G548" s="208"/>
      <c r="H548" s="208"/>
      <c r="I548" s="208"/>
      <c r="J548" s="208"/>
      <c r="K548" s="208"/>
      <c r="L548" s="208"/>
      <c r="M548" s="208"/>
      <c r="N548" s="208"/>
      <c r="O548" s="208"/>
      <c r="P548" s="208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ht="22.5" customHeight="1">
      <c r="A549" s="20"/>
      <c r="B549" s="20"/>
      <c r="C549" s="20"/>
      <c r="D549" s="208"/>
      <c r="E549" s="208"/>
      <c r="F549" s="208"/>
      <c r="G549" s="208"/>
      <c r="H549" s="208"/>
      <c r="I549" s="208"/>
      <c r="J549" s="208"/>
      <c r="K549" s="208"/>
      <c r="L549" s="208"/>
      <c r="M549" s="208"/>
      <c r="N549" s="208"/>
      <c r="O549" s="208"/>
      <c r="P549" s="208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ht="22.5" customHeight="1">
      <c r="A550" s="20"/>
      <c r="B550" s="20"/>
      <c r="C550" s="20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8"/>
      <c r="P550" s="208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ht="22.5" customHeight="1">
      <c r="A551" s="20"/>
      <c r="B551" s="20"/>
      <c r="C551" s="20"/>
      <c r="D551" s="208"/>
      <c r="E551" s="208"/>
      <c r="F551" s="208"/>
      <c r="G551" s="208"/>
      <c r="H551" s="208"/>
      <c r="I551" s="208"/>
      <c r="J551" s="208"/>
      <c r="K551" s="208"/>
      <c r="L551" s="208"/>
      <c r="M551" s="208"/>
      <c r="N551" s="208"/>
      <c r="O551" s="208"/>
      <c r="P551" s="208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ht="22.5" customHeight="1">
      <c r="A552" s="20"/>
      <c r="B552" s="20"/>
      <c r="C552" s="20"/>
      <c r="D552" s="208"/>
      <c r="E552" s="208"/>
      <c r="F552" s="208"/>
      <c r="G552" s="208"/>
      <c r="H552" s="208"/>
      <c r="I552" s="208"/>
      <c r="J552" s="208"/>
      <c r="K552" s="208"/>
      <c r="L552" s="208"/>
      <c r="M552" s="208"/>
      <c r="N552" s="208"/>
      <c r="O552" s="208"/>
      <c r="P552" s="208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ht="22.5" customHeight="1">
      <c r="A553" s="20"/>
      <c r="B553" s="20"/>
      <c r="C553" s="20"/>
      <c r="D553" s="208"/>
      <c r="E553" s="208"/>
      <c r="F553" s="208"/>
      <c r="G553" s="208"/>
      <c r="H553" s="208"/>
      <c r="I553" s="208"/>
      <c r="J553" s="208"/>
      <c r="K553" s="208"/>
      <c r="L553" s="208"/>
      <c r="M553" s="208"/>
      <c r="N553" s="208"/>
      <c r="O553" s="208"/>
      <c r="P553" s="208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ht="22.5" customHeight="1">
      <c r="A554" s="20"/>
      <c r="B554" s="20"/>
      <c r="C554" s="20"/>
      <c r="D554" s="208"/>
      <c r="E554" s="208"/>
      <c r="F554" s="208"/>
      <c r="G554" s="208"/>
      <c r="H554" s="208"/>
      <c r="I554" s="208"/>
      <c r="J554" s="208"/>
      <c r="K554" s="208"/>
      <c r="L554" s="208"/>
      <c r="M554" s="208"/>
      <c r="N554" s="208"/>
      <c r="O554" s="208"/>
      <c r="P554" s="208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ht="22.5" customHeight="1">
      <c r="A555" s="20"/>
      <c r="B555" s="20"/>
      <c r="C555" s="20"/>
      <c r="D555" s="208"/>
      <c r="E555" s="208"/>
      <c r="F555" s="208"/>
      <c r="G555" s="208"/>
      <c r="H555" s="208"/>
      <c r="I555" s="208"/>
      <c r="J555" s="208"/>
      <c r="K555" s="208"/>
      <c r="L555" s="208"/>
      <c r="M555" s="208"/>
      <c r="N555" s="208"/>
      <c r="O555" s="208"/>
      <c r="P555" s="208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ht="22.5" customHeight="1">
      <c r="A556" s="20"/>
      <c r="B556" s="20"/>
      <c r="C556" s="20"/>
      <c r="D556" s="208"/>
      <c r="E556" s="208"/>
      <c r="F556" s="208"/>
      <c r="G556" s="208"/>
      <c r="H556" s="208"/>
      <c r="I556" s="208"/>
      <c r="J556" s="208"/>
      <c r="K556" s="208"/>
      <c r="L556" s="208"/>
      <c r="M556" s="208"/>
      <c r="N556" s="208"/>
      <c r="O556" s="208"/>
      <c r="P556" s="208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ht="22.5" customHeight="1">
      <c r="A557" s="20"/>
      <c r="B557" s="20"/>
      <c r="C557" s="20"/>
      <c r="D557" s="208"/>
      <c r="E557" s="208"/>
      <c r="F557" s="208"/>
      <c r="G557" s="208"/>
      <c r="H557" s="208"/>
      <c r="I557" s="208"/>
      <c r="J557" s="208"/>
      <c r="K557" s="208"/>
      <c r="L557" s="208"/>
      <c r="M557" s="208"/>
      <c r="N557" s="208"/>
      <c r="O557" s="208"/>
      <c r="P557" s="208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ht="22.5" customHeight="1">
      <c r="A558" s="20"/>
      <c r="B558" s="20"/>
      <c r="C558" s="20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ht="22.5" customHeight="1">
      <c r="A559" s="20"/>
      <c r="B559" s="20"/>
      <c r="C559" s="20"/>
      <c r="D559" s="208"/>
      <c r="E559" s="208"/>
      <c r="F559" s="208"/>
      <c r="G559" s="208"/>
      <c r="H559" s="208"/>
      <c r="I559" s="208"/>
      <c r="J559" s="208"/>
      <c r="K559" s="208"/>
      <c r="L559" s="208"/>
      <c r="M559" s="208"/>
      <c r="N559" s="208"/>
      <c r="O559" s="208"/>
      <c r="P559" s="208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ht="22.5" customHeight="1">
      <c r="A560" s="20"/>
      <c r="B560" s="20"/>
      <c r="C560" s="20"/>
      <c r="D560" s="208"/>
      <c r="E560" s="208"/>
      <c r="F560" s="208"/>
      <c r="G560" s="208"/>
      <c r="H560" s="208"/>
      <c r="I560" s="208"/>
      <c r="J560" s="208"/>
      <c r="K560" s="208"/>
      <c r="L560" s="208"/>
      <c r="M560" s="208"/>
      <c r="N560" s="208"/>
      <c r="O560" s="208"/>
      <c r="P560" s="208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ht="22.5" customHeight="1">
      <c r="A561" s="20"/>
      <c r="B561" s="20"/>
      <c r="C561" s="20"/>
      <c r="D561" s="208"/>
      <c r="E561" s="208"/>
      <c r="F561" s="208"/>
      <c r="G561" s="208"/>
      <c r="H561" s="208"/>
      <c r="I561" s="208"/>
      <c r="J561" s="208"/>
      <c r="K561" s="208"/>
      <c r="L561" s="208"/>
      <c r="M561" s="208"/>
      <c r="N561" s="208"/>
      <c r="O561" s="208"/>
      <c r="P561" s="208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ht="22.5" customHeight="1">
      <c r="A562" s="20"/>
      <c r="B562" s="20"/>
      <c r="C562" s="20"/>
      <c r="D562" s="208"/>
      <c r="E562" s="208"/>
      <c r="F562" s="208"/>
      <c r="G562" s="208"/>
      <c r="H562" s="208"/>
      <c r="I562" s="208"/>
      <c r="J562" s="208"/>
      <c r="K562" s="208"/>
      <c r="L562" s="208"/>
      <c r="M562" s="208"/>
      <c r="N562" s="208"/>
      <c r="O562" s="208"/>
      <c r="P562" s="208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ht="22.5" customHeight="1">
      <c r="A563" s="20"/>
      <c r="B563" s="20"/>
      <c r="C563" s="20"/>
      <c r="D563" s="208"/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/>
      <c r="P563" s="208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ht="22.5" customHeight="1">
      <c r="A564" s="20"/>
      <c r="B564" s="20"/>
      <c r="C564" s="20"/>
      <c r="D564" s="208"/>
      <c r="E564" s="208"/>
      <c r="F564" s="208"/>
      <c r="G564" s="208"/>
      <c r="H564" s="208"/>
      <c r="I564" s="208"/>
      <c r="J564" s="208"/>
      <c r="K564" s="208"/>
      <c r="L564" s="208"/>
      <c r="M564" s="208"/>
      <c r="N564" s="208"/>
      <c r="O564" s="208"/>
      <c r="P564" s="208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ht="22.5" customHeight="1">
      <c r="A565" s="20"/>
      <c r="B565" s="20"/>
      <c r="C565" s="20"/>
      <c r="D565" s="208"/>
      <c r="E565" s="208"/>
      <c r="F565" s="208"/>
      <c r="G565" s="208"/>
      <c r="H565" s="208"/>
      <c r="I565" s="208"/>
      <c r="J565" s="208"/>
      <c r="K565" s="208"/>
      <c r="L565" s="208"/>
      <c r="M565" s="208"/>
      <c r="N565" s="208"/>
      <c r="O565" s="208"/>
      <c r="P565" s="208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ht="22.5" customHeight="1">
      <c r="A566" s="20"/>
      <c r="B566" s="20"/>
      <c r="C566" s="20"/>
      <c r="D566" s="208"/>
      <c r="E566" s="208"/>
      <c r="F566" s="208"/>
      <c r="G566" s="208"/>
      <c r="H566" s="208"/>
      <c r="I566" s="208"/>
      <c r="J566" s="208"/>
      <c r="K566" s="208"/>
      <c r="L566" s="208"/>
      <c r="M566" s="208"/>
      <c r="N566" s="208"/>
      <c r="O566" s="208"/>
      <c r="P566" s="208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ht="22.5" customHeight="1">
      <c r="A567" s="20"/>
      <c r="B567" s="20"/>
      <c r="C567" s="20"/>
      <c r="D567" s="208"/>
      <c r="E567" s="208"/>
      <c r="F567" s="208"/>
      <c r="G567" s="208"/>
      <c r="H567" s="208"/>
      <c r="I567" s="208"/>
      <c r="J567" s="208"/>
      <c r="K567" s="208"/>
      <c r="L567" s="208"/>
      <c r="M567" s="208"/>
      <c r="N567" s="208"/>
      <c r="O567" s="208"/>
      <c r="P567" s="208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ht="22.5" customHeight="1">
      <c r="A568" s="20"/>
      <c r="B568" s="20"/>
      <c r="C568" s="20"/>
      <c r="D568" s="208"/>
      <c r="E568" s="208"/>
      <c r="F568" s="208"/>
      <c r="G568" s="208"/>
      <c r="H568" s="208"/>
      <c r="I568" s="208"/>
      <c r="J568" s="208"/>
      <c r="K568" s="208"/>
      <c r="L568" s="208"/>
      <c r="M568" s="208"/>
      <c r="N568" s="208"/>
      <c r="O568" s="208"/>
      <c r="P568" s="208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ht="22.5" customHeight="1">
      <c r="A569" s="20"/>
      <c r="B569" s="20"/>
      <c r="C569" s="20"/>
      <c r="D569" s="208"/>
      <c r="E569" s="208"/>
      <c r="F569" s="208"/>
      <c r="G569" s="208"/>
      <c r="H569" s="208"/>
      <c r="I569" s="208"/>
      <c r="J569" s="208"/>
      <c r="K569" s="208"/>
      <c r="L569" s="208"/>
      <c r="M569" s="208"/>
      <c r="N569" s="208"/>
      <c r="O569" s="208"/>
      <c r="P569" s="208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ht="22.5" customHeight="1">
      <c r="A570" s="20"/>
      <c r="B570" s="20"/>
      <c r="C570" s="20"/>
      <c r="D570" s="208"/>
      <c r="E570" s="208"/>
      <c r="F570" s="208"/>
      <c r="G570" s="208"/>
      <c r="H570" s="208"/>
      <c r="I570" s="208"/>
      <c r="J570" s="208"/>
      <c r="K570" s="208"/>
      <c r="L570" s="208"/>
      <c r="M570" s="208"/>
      <c r="N570" s="208"/>
      <c r="O570" s="208"/>
      <c r="P570" s="208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ht="22.5" customHeight="1">
      <c r="A571" s="20"/>
      <c r="B571" s="20"/>
      <c r="C571" s="20"/>
      <c r="D571" s="208"/>
      <c r="E571" s="208"/>
      <c r="F571" s="208"/>
      <c r="G571" s="208"/>
      <c r="H571" s="208"/>
      <c r="I571" s="208"/>
      <c r="J571" s="208"/>
      <c r="K571" s="208"/>
      <c r="L571" s="208"/>
      <c r="M571" s="208"/>
      <c r="N571" s="208"/>
      <c r="O571" s="208"/>
      <c r="P571" s="208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ht="22.5" customHeight="1">
      <c r="A572" s="20"/>
      <c r="B572" s="20"/>
      <c r="C572" s="20"/>
      <c r="D572" s="208"/>
      <c r="E572" s="208"/>
      <c r="F572" s="208"/>
      <c r="G572" s="208"/>
      <c r="H572" s="208"/>
      <c r="I572" s="208"/>
      <c r="J572" s="208"/>
      <c r="K572" s="208"/>
      <c r="L572" s="208"/>
      <c r="M572" s="208"/>
      <c r="N572" s="208"/>
      <c r="O572" s="208"/>
      <c r="P572" s="208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ht="22.5" customHeight="1">
      <c r="A573" s="20"/>
      <c r="B573" s="20"/>
      <c r="C573" s="20"/>
      <c r="D573" s="208"/>
      <c r="E573" s="208"/>
      <c r="F573" s="208"/>
      <c r="G573" s="208"/>
      <c r="H573" s="208"/>
      <c r="I573" s="208"/>
      <c r="J573" s="208"/>
      <c r="K573" s="208"/>
      <c r="L573" s="208"/>
      <c r="M573" s="208"/>
      <c r="N573" s="208"/>
      <c r="O573" s="208"/>
      <c r="P573" s="208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ht="22.5" customHeight="1">
      <c r="A574" s="20"/>
      <c r="B574" s="20"/>
      <c r="C574" s="20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8"/>
      <c r="P574" s="208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ht="22.5" customHeight="1">
      <c r="A575" s="20"/>
      <c r="B575" s="20"/>
      <c r="C575" s="20"/>
      <c r="D575" s="208"/>
      <c r="E575" s="208"/>
      <c r="F575" s="208"/>
      <c r="G575" s="208"/>
      <c r="H575" s="208"/>
      <c r="I575" s="208"/>
      <c r="J575" s="208"/>
      <c r="K575" s="208"/>
      <c r="L575" s="208"/>
      <c r="M575" s="208"/>
      <c r="N575" s="208"/>
      <c r="O575" s="208"/>
      <c r="P575" s="208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ht="22.5" customHeight="1">
      <c r="A576" s="20"/>
      <c r="B576" s="20"/>
      <c r="C576" s="20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208"/>
      <c r="P576" s="208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ht="22.5" customHeight="1">
      <c r="A577" s="20"/>
      <c r="B577" s="20"/>
      <c r="C577" s="20"/>
      <c r="D577" s="208"/>
      <c r="E577" s="208"/>
      <c r="F577" s="208"/>
      <c r="G577" s="208"/>
      <c r="H577" s="208"/>
      <c r="I577" s="208"/>
      <c r="J577" s="208"/>
      <c r="K577" s="208"/>
      <c r="L577" s="208"/>
      <c r="M577" s="208"/>
      <c r="N577" s="208"/>
      <c r="O577" s="208"/>
      <c r="P577" s="208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ht="22.5" customHeight="1">
      <c r="A578" s="20"/>
      <c r="B578" s="20"/>
      <c r="C578" s="20"/>
      <c r="D578" s="208"/>
      <c r="E578" s="208"/>
      <c r="F578" s="208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ht="22.5" customHeight="1">
      <c r="A579" s="20"/>
      <c r="B579" s="20"/>
      <c r="C579" s="20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8"/>
      <c r="P579" s="208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ht="22.5" customHeight="1">
      <c r="A580" s="20"/>
      <c r="B580" s="20"/>
      <c r="C580" s="20"/>
      <c r="D580" s="208"/>
      <c r="E580" s="208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ht="22.5" customHeight="1">
      <c r="A581" s="20"/>
      <c r="B581" s="20"/>
      <c r="C581" s="20"/>
      <c r="D581" s="208"/>
      <c r="E581" s="208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ht="22.5" customHeight="1">
      <c r="A582" s="20"/>
      <c r="B582" s="20"/>
      <c r="C582" s="20"/>
      <c r="D582" s="208"/>
      <c r="E582" s="208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ht="22.5" customHeight="1">
      <c r="A583" s="20"/>
      <c r="B583" s="20"/>
      <c r="C583" s="20"/>
      <c r="D583" s="208"/>
      <c r="E583" s="208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ht="22.5" customHeight="1">
      <c r="A584" s="20"/>
      <c r="B584" s="20"/>
      <c r="C584" s="20"/>
      <c r="D584" s="208"/>
      <c r="E584" s="208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ht="22.5" customHeight="1">
      <c r="A585" s="20"/>
      <c r="B585" s="20"/>
      <c r="C585" s="20"/>
      <c r="D585" s="208"/>
      <c r="E585" s="208"/>
      <c r="F585" s="208"/>
      <c r="G585" s="208"/>
      <c r="H585" s="208"/>
      <c r="I585" s="208"/>
      <c r="J585" s="208"/>
      <c r="K585" s="208"/>
      <c r="L585" s="208"/>
      <c r="M585" s="208"/>
      <c r="N585" s="208"/>
      <c r="O585" s="208"/>
      <c r="P585" s="208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ht="22.5" customHeight="1">
      <c r="A586" s="20"/>
      <c r="B586" s="20"/>
      <c r="C586" s="20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208"/>
      <c r="O586" s="208"/>
      <c r="P586" s="208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ht="22.5" customHeight="1">
      <c r="A587" s="20"/>
      <c r="B587" s="20"/>
      <c r="C587" s="20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8"/>
      <c r="P587" s="208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ht="22.5" customHeight="1">
      <c r="A588" s="20"/>
      <c r="B588" s="20"/>
      <c r="C588" s="20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ht="22.5" customHeight="1">
      <c r="A589" s="20"/>
      <c r="B589" s="20"/>
      <c r="C589" s="20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8"/>
      <c r="P589" s="208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ht="22.5" customHeight="1">
      <c r="A590" s="20"/>
      <c r="B590" s="20"/>
      <c r="C590" s="20"/>
      <c r="D590" s="208"/>
      <c r="E590" s="208"/>
      <c r="F590" s="208"/>
      <c r="G590" s="208"/>
      <c r="H590" s="208"/>
      <c r="I590" s="208"/>
      <c r="J590" s="208"/>
      <c r="K590" s="208"/>
      <c r="L590" s="208"/>
      <c r="M590" s="208"/>
      <c r="N590" s="208"/>
      <c r="O590" s="208"/>
      <c r="P590" s="208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ht="22.5" customHeight="1">
      <c r="A591" s="20"/>
      <c r="B591" s="20"/>
      <c r="C591" s="20"/>
      <c r="D591" s="208"/>
      <c r="E591" s="208"/>
      <c r="F591" s="208"/>
      <c r="G591" s="208"/>
      <c r="H591" s="208"/>
      <c r="I591" s="208"/>
      <c r="J591" s="208"/>
      <c r="K591" s="208"/>
      <c r="L591" s="208"/>
      <c r="M591" s="208"/>
      <c r="N591" s="208"/>
      <c r="O591" s="208"/>
      <c r="P591" s="208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ht="22.5" customHeight="1">
      <c r="A592" s="20"/>
      <c r="B592" s="20"/>
      <c r="C592" s="20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208"/>
      <c r="P592" s="208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ht="22.5" customHeight="1">
      <c r="A593" s="20"/>
      <c r="B593" s="20"/>
      <c r="C593" s="20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8"/>
      <c r="P593" s="208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ht="22.5" customHeight="1">
      <c r="A594" s="20"/>
      <c r="B594" s="20"/>
      <c r="C594" s="20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ht="22.5" customHeight="1">
      <c r="A595" s="20"/>
      <c r="B595" s="20"/>
      <c r="C595" s="20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8"/>
      <c r="P595" s="208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ht="22.5" customHeight="1">
      <c r="A596" s="20"/>
      <c r="B596" s="20"/>
      <c r="C596" s="20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8"/>
      <c r="P596" s="208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ht="22.5" customHeight="1">
      <c r="A597" s="20"/>
      <c r="B597" s="20"/>
      <c r="C597" s="20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8"/>
      <c r="P597" s="208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ht="22.5" customHeight="1">
      <c r="A598" s="20"/>
      <c r="B598" s="20"/>
      <c r="C598" s="20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ht="22.5" customHeight="1">
      <c r="A599" s="20"/>
      <c r="B599" s="20"/>
      <c r="C599" s="20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ht="22.5" customHeight="1">
      <c r="A600" s="20"/>
      <c r="B600" s="20"/>
      <c r="C600" s="20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ht="22.5" customHeight="1">
      <c r="A601" s="20"/>
      <c r="B601" s="20"/>
      <c r="C601" s="20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ht="22.5" customHeight="1">
      <c r="A602" s="20"/>
      <c r="B602" s="20"/>
      <c r="C602" s="20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ht="22.5" customHeight="1">
      <c r="A603" s="20"/>
      <c r="B603" s="20"/>
      <c r="C603" s="20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ht="22.5" customHeight="1">
      <c r="A604" s="20"/>
      <c r="B604" s="20"/>
      <c r="C604" s="20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ht="22.5" customHeight="1">
      <c r="A605" s="20"/>
      <c r="B605" s="20"/>
      <c r="C605" s="20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ht="22.5" customHeight="1">
      <c r="A606" s="20"/>
      <c r="B606" s="20"/>
      <c r="C606" s="20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ht="22.5" customHeight="1">
      <c r="A607" s="20"/>
      <c r="B607" s="20"/>
      <c r="C607" s="20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ht="22.5" customHeight="1">
      <c r="A608" s="20"/>
      <c r="B608" s="20"/>
      <c r="C608" s="20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ht="22.5" customHeight="1">
      <c r="A609" s="20"/>
      <c r="B609" s="20"/>
      <c r="C609" s="20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8"/>
      <c r="P609" s="208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ht="22.5" customHeight="1">
      <c r="A610" s="20"/>
      <c r="B610" s="20"/>
      <c r="C610" s="20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8"/>
      <c r="P610" s="208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ht="22.5" customHeight="1">
      <c r="A611" s="20"/>
      <c r="B611" s="20"/>
      <c r="C611" s="20"/>
      <c r="D611" s="208"/>
      <c r="E611" s="208"/>
      <c r="F611" s="208"/>
      <c r="G611" s="208"/>
      <c r="H611" s="208"/>
      <c r="I611" s="208"/>
      <c r="J611" s="208"/>
      <c r="K611" s="208"/>
      <c r="L611" s="208"/>
      <c r="M611" s="208"/>
      <c r="N611" s="208"/>
      <c r="O611" s="208"/>
      <c r="P611" s="208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ht="22.5" customHeight="1">
      <c r="A612" s="20"/>
      <c r="B612" s="20"/>
      <c r="C612" s="20"/>
      <c r="D612" s="208"/>
      <c r="E612" s="208"/>
      <c r="F612" s="208"/>
      <c r="G612" s="208"/>
      <c r="H612" s="208"/>
      <c r="I612" s="208"/>
      <c r="J612" s="208"/>
      <c r="K612" s="208"/>
      <c r="L612" s="208"/>
      <c r="M612" s="208"/>
      <c r="N612" s="208"/>
      <c r="O612" s="208"/>
      <c r="P612" s="208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ht="22.5" customHeight="1">
      <c r="A613" s="20"/>
      <c r="B613" s="20"/>
      <c r="C613" s="20"/>
      <c r="D613" s="208"/>
      <c r="E613" s="208"/>
      <c r="F613" s="208"/>
      <c r="G613" s="208"/>
      <c r="H613" s="208"/>
      <c r="I613" s="208"/>
      <c r="J613" s="208"/>
      <c r="K613" s="208"/>
      <c r="L613" s="208"/>
      <c r="M613" s="208"/>
      <c r="N613" s="208"/>
      <c r="O613" s="208"/>
      <c r="P613" s="208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ht="22.5" customHeight="1">
      <c r="A614" s="20"/>
      <c r="B614" s="20"/>
      <c r="C614" s="20"/>
      <c r="D614" s="208"/>
      <c r="E614" s="208"/>
      <c r="F614" s="208"/>
      <c r="G614" s="208"/>
      <c r="H614" s="208"/>
      <c r="I614" s="208"/>
      <c r="J614" s="208"/>
      <c r="K614" s="208"/>
      <c r="L614" s="208"/>
      <c r="M614" s="208"/>
      <c r="N614" s="208"/>
      <c r="O614" s="208"/>
      <c r="P614" s="208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ht="22.5" customHeight="1">
      <c r="A615" s="20"/>
      <c r="B615" s="20"/>
      <c r="C615" s="20"/>
      <c r="D615" s="208"/>
      <c r="E615" s="208"/>
      <c r="F615" s="208"/>
      <c r="G615" s="208"/>
      <c r="H615" s="208"/>
      <c r="I615" s="208"/>
      <c r="J615" s="208"/>
      <c r="K615" s="208"/>
      <c r="L615" s="208"/>
      <c r="M615" s="208"/>
      <c r="N615" s="208"/>
      <c r="O615" s="208"/>
      <c r="P615" s="208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ht="22.5" customHeight="1">
      <c r="A616" s="20"/>
      <c r="B616" s="20"/>
      <c r="C616" s="20"/>
      <c r="D616" s="208"/>
      <c r="E616" s="208"/>
      <c r="F616" s="208"/>
      <c r="G616" s="208"/>
      <c r="H616" s="208"/>
      <c r="I616" s="208"/>
      <c r="J616" s="208"/>
      <c r="K616" s="208"/>
      <c r="L616" s="208"/>
      <c r="M616" s="208"/>
      <c r="N616" s="208"/>
      <c r="O616" s="208"/>
      <c r="P616" s="208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ht="22.5" customHeight="1">
      <c r="A617" s="20"/>
      <c r="B617" s="20"/>
      <c r="C617" s="20"/>
      <c r="D617" s="208"/>
      <c r="E617" s="208"/>
      <c r="F617" s="208"/>
      <c r="G617" s="208"/>
      <c r="H617" s="208"/>
      <c r="I617" s="208"/>
      <c r="J617" s="208"/>
      <c r="K617" s="208"/>
      <c r="L617" s="208"/>
      <c r="M617" s="208"/>
      <c r="N617" s="208"/>
      <c r="O617" s="208"/>
      <c r="P617" s="208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ht="22.5" customHeight="1">
      <c r="A618" s="20"/>
      <c r="B618" s="20"/>
      <c r="C618" s="20"/>
      <c r="D618" s="208"/>
      <c r="E618" s="208"/>
      <c r="F618" s="208"/>
      <c r="G618" s="208"/>
      <c r="H618" s="208"/>
      <c r="I618" s="208"/>
      <c r="J618" s="208"/>
      <c r="K618" s="208"/>
      <c r="L618" s="208"/>
      <c r="M618" s="208"/>
      <c r="N618" s="208"/>
      <c r="O618" s="208"/>
      <c r="P618" s="208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ht="22.5" customHeight="1">
      <c r="A619" s="20"/>
      <c r="B619" s="20"/>
      <c r="C619" s="20"/>
      <c r="D619" s="208"/>
      <c r="E619" s="208"/>
      <c r="F619" s="208"/>
      <c r="G619" s="208"/>
      <c r="H619" s="208"/>
      <c r="I619" s="208"/>
      <c r="J619" s="208"/>
      <c r="K619" s="208"/>
      <c r="L619" s="208"/>
      <c r="M619" s="208"/>
      <c r="N619" s="208"/>
      <c r="O619" s="208"/>
      <c r="P619" s="208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ht="22.5" customHeight="1">
      <c r="A620" s="20"/>
      <c r="B620" s="20"/>
      <c r="C620" s="20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208"/>
      <c r="P620" s="208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ht="22.5" customHeight="1">
      <c r="A621" s="20"/>
      <c r="B621" s="20"/>
      <c r="C621" s="20"/>
      <c r="D621" s="208"/>
      <c r="E621" s="208"/>
      <c r="F621" s="208"/>
      <c r="G621" s="208"/>
      <c r="H621" s="208"/>
      <c r="I621" s="208"/>
      <c r="J621" s="208"/>
      <c r="K621" s="208"/>
      <c r="L621" s="208"/>
      <c r="M621" s="208"/>
      <c r="N621" s="208"/>
      <c r="O621" s="208"/>
      <c r="P621" s="208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ht="22.5" customHeight="1">
      <c r="A622" s="20"/>
      <c r="B622" s="20"/>
      <c r="C622" s="20"/>
      <c r="D622" s="208"/>
      <c r="E622" s="208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ht="22.5" customHeight="1">
      <c r="A623" s="20"/>
      <c r="B623" s="20"/>
      <c r="C623" s="20"/>
      <c r="D623" s="208"/>
      <c r="E623" s="208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ht="22.5" customHeight="1">
      <c r="A624" s="20"/>
      <c r="B624" s="20"/>
      <c r="C624" s="20"/>
      <c r="D624" s="208"/>
      <c r="E624" s="208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ht="22.5" customHeight="1">
      <c r="A625" s="20"/>
      <c r="B625" s="20"/>
      <c r="C625" s="20"/>
      <c r="D625" s="208"/>
      <c r="E625" s="208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ht="22.5" customHeight="1">
      <c r="A626" s="20"/>
      <c r="B626" s="20"/>
      <c r="C626" s="20"/>
      <c r="D626" s="208"/>
      <c r="E626" s="208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ht="22.5" customHeight="1">
      <c r="A627" s="20"/>
      <c r="B627" s="20"/>
      <c r="C627" s="20"/>
      <c r="D627" s="208"/>
      <c r="E627" s="208"/>
      <c r="F627" s="208"/>
      <c r="G627" s="208"/>
      <c r="H627" s="208"/>
      <c r="I627" s="208"/>
      <c r="J627" s="208"/>
      <c r="K627" s="208"/>
      <c r="L627" s="208"/>
      <c r="M627" s="208"/>
      <c r="N627" s="208"/>
      <c r="O627" s="208"/>
      <c r="P627" s="208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ht="22.5" customHeight="1">
      <c r="A628" s="20"/>
      <c r="B628" s="20"/>
      <c r="C628" s="20"/>
      <c r="D628" s="208"/>
      <c r="E628" s="208"/>
      <c r="F628" s="208"/>
      <c r="G628" s="208"/>
      <c r="H628" s="208"/>
      <c r="I628" s="208"/>
      <c r="J628" s="208"/>
      <c r="K628" s="208"/>
      <c r="L628" s="208"/>
      <c r="M628" s="208"/>
      <c r="N628" s="208"/>
      <c r="O628" s="208"/>
      <c r="P628" s="208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ht="22.5" customHeight="1">
      <c r="A629" s="20"/>
      <c r="B629" s="20"/>
      <c r="C629" s="20"/>
      <c r="D629" s="208"/>
      <c r="E629" s="208"/>
      <c r="F629" s="208"/>
      <c r="G629" s="208"/>
      <c r="H629" s="208"/>
      <c r="I629" s="208"/>
      <c r="J629" s="208"/>
      <c r="K629" s="208"/>
      <c r="L629" s="208"/>
      <c r="M629" s="208"/>
      <c r="N629" s="208"/>
      <c r="O629" s="208"/>
      <c r="P629" s="208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ht="22.5" customHeight="1">
      <c r="A630" s="20"/>
      <c r="B630" s="20"/>
      <c r="C630" s="20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208"/>
      <c r="O630" s="208"/>
      <c r="P630" s="208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ht="22.5" customHeight="1">
      <c r="A631" s="20"/>
      <c r="B631" s="20"/>
      <c r="C631" s="20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8"/>
      <c r="P631" s="208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ht="22.5" customHeight="1">
      <c r="A632" s="20"/>
      <c r="B632" s="20"/>
      <c r="C632" s="20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8"/>
      <c r="O632" s="208"/>
      <c r="P632" s="208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ht="22.5" customHeight="1">
      <c r="A633" s="20"/>
      <c r="B633" s="20"/>
      <c r="C633" s="20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8"/>
      <c r="P633" s="208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ht="22.5" customHeight="1">
      <c r="A634" s="20"/>
      <c r="B634" s="20"/>
      <c r="C634" s="20"/>
      <c r="D634" s="208"/>
      <c r="E634" s="208"/>
      <c r="F634" s="208"/>
      <c r="G634" s="208"/>
      <c r="H634" s="208"/>
      <c r="I634" s="208"/>
      <c r="J634" s="208"/>
      <c r="K634" s="208"/>
      <c r="L634" s="208"/>
      <c r="M634" s="208"/>
      <c r="N634" s="208"/>
      <c r="O634" s="208"/>
      <c r="P634" s="208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ht="22.5" customHeight="1">
      <c r="A635" s="20"/>
      <c r="B635" s="20"/>
      <c r="C635" s="20"/>
      <c r="D635" s="208"/>
      <c r="E635" s="208"/>
      <c r="F635" s="208"/>
      <c r="G635" s="208"/>
      <c r="H635" s="208"/>
      <c r="I635" s="208"/>
      <c r="J635" s="208"/>
      <c r="K635" s="208"/>
      <c r="L635" s="208"/>
      <c r="M635" s="208"/>
      <c r="N635" s="208"/>
      <c r="O635" s="208"/>
      <c r="P635" s="208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ht="22.5" customHeight="1">
      <c r="A636" s="20"/>
      <c r="B636" s="20"/>
      <c r="C636" s="20"/>
      <c r="D636" s="208"/>
      <c r="E636" s="208"/>
      <c r="F636" s="208"/>
      <c r="G636" s="208"/>
      <c r="H636" s="208"/>
      <c r="I636" s="208"/>
      <c r="J636" s="208"/>
      <c r="K636" s="208"/>
      <c r="L636" s="208"/>
      <c r="M636" s="208"/>
      <c r="N636" s="208"/>
      <c r="O636" s="208"/>
      <c r="P636" s="208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ht="22.5" customHeight="1">
      <c r="A637" s="20"/>
      <c r="B637" s="20"/>
      <c r="C637" s="20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8"/>
      <c r="P637" s="208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ht="22.5" customHeight="1">
      <c r="A638" s="20"/>
      <c r="B638" s="20"/>
      <c r="C638" s="20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8"/>
      <c r="P638" s="208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ht="22.5" customHeight="1">
      <c r="A639" s="20"/>
      <c r="B639" s="20"/>
      <c r="C639" s="20"/>
      <c r="D639" s="208"/>
      <c r="E639" s="208"/>
      <c r="F639" s="208"/>
      <c r="G639" s="208"/>
      <c r="H639" s="208"/>
      <c r="I639" s="208"/>
      <c r="J639" s="208"/>
      <c r="K639" s="208"/>
      <c r="L639" s="208"/>
      <c r="M639" s="208"/>
      <c r="N639" s="208"/>
      <c r="O639" s="208"/>
      <c r="P639" s="208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ht="22.5" customHeight="1">
      <c r="A640" s="20"/>
      <c r="B640" s="20"/>
      <c r="C640" s="20"/>
      <c r="D640" s="208"/>
      <c r="E640" s="208"/>
      <c r="F640" s="208"/>
      <c r="G640" s="208"/>
      <c r="H640" s="208"/>
      <c r="I640" s="208"/>
      <c r="J640" s="208"/>
      <c r="K640" s="208"/>
      <c r="L640" s="208"/>
      <c r="M640" s="208"/>
      <c r="N640" s="208"/>
      <c r="O640" s="208"/>
      <c r="P640" s="208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ht="22.5" customHeight="1">
      <c r="A641" s="20"/>
      <c r="B641" s="20"/>
      <c r="C641" s="20"/>
      <c r="D641" s="208"/>
      <c r="E641" s="208"/>
      <c r="F641" s="208"/>
      <c r="G641" s="208"/>
      <c r="H641" s="208"/>
      <c r="I641" s="208"/>
      <c r="J641" s="208"/>
      <c r="K641" s="208"/>
      <c r="L641" s="208"/>
      <c r="M641" s="208"/>
      <c r="N641" s="208"/>
      <c r="O641" s="208"/>
      <c r="P641" s="208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ht="22.5" customHeight="1">
      <c r="A642" s="20"/>
      <c r="B642" s="20"/>
      <c r="C642" s="20"/>
      <c r="D642" s="208"/>
      <c r="E642" s="208"/>
      <c r="F642" s="208"/>
      <c r="G642" s="208"/>
      <c r="H642" s="208"/>
      <c r="I642" s="208"/>
      <c r="J642" s="208"/>
      <c r="K642" s="208"/>
      <c r="L642" s="208"/>
      <c r="M642" s="208"/>
      <c r="N642" s="208"/>
      <c r="O642" s="208"/>
      <c r="P642" s="208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ht="22.5" customHeight="1">
      <c r="A643" s="20"/>
      <c r="B643" s="20"/>
      <c r="C643" s="20"/>
      <c r="D643" s="208"/>
      <c r="E643" s="208"/>
      <c r="F643" s="208"/>
      <c r="G643" s="208"/>
      <c r="H643" s="208"/>
      <c r="I643" s="208"/>
      <c r="J643" s="208"/>
      <c r="K643" s="208"/>
      <c r="L643" s="208"/>
      <c r="M643" s="208"/>
      <c r="N643" s="208"/>
      <c r="O643" s="208"/>
      <c r="P643" s="208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ht="22.5" customHeight="1">
      <c r="A644" s="20"/>
      <c r="B644" s="20"/>
      <c r="C644" s="20"/>
      <c r="D644" s="208"/>
      <c r="E644" s="208"/>
      <c r="F644" s="208"/>
      <c r="G644" s="208"/>
      <c r="H644" s="208"/>
      <c r="I644" s="208"/>
      <c r="J644" s="208"/>
      <c r="K644" s="208"/>
      <c r="L644" s="208"/>
      <c r="M644" s="208"/>
      <c r="N644" s="208"/>
      <c r="O644" s="208"/>
      <c r="P644" s="208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ht="22.5" customHeight="1">
      <c r="A645" s="20"/>
      <c r="B645" s="20"/>
      <c r="C645" s="20"/>
      <c r="D645" s="208"/>
      <c r="E645" s="208"/>
      <c r="F645" s="208"/>
      <c r="G645" s="208"/>
      <c r="H645" s="208"/>
      <c r="I645" s="208"/>
      <c r="J645" s="208"/>
      <c r="K645" s="208"/>
      <c r="L645" s="208"/>
      <c r="M645" s="208"/>
      <c r="N645" s="208"/>
      <c r="O645" s="208"/>
      <c r="P645" s="208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ht="22.5" customHeight="1">
      <c r="A646" s="20"/>
      <c r="B646" s="20"/>
      <c r="C646" s="20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08"/>
      <c r="O646" s="208"/>
      <c r="P646" s="208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ht="22.5" customHeight="1">
      <c r="A647" s="20"/>
      <c r="B647" s="20"/>
      <c r="C647" s="20"/>
      <c r="D647" s="208"/>
      <c r="E647" s="208"/>
      <c r="F647" s="208"/>
      <c r="G647" s="208"/>
      <c r="H647" s="208"/>
      <c r="I647" s="208"/>
      <c r="J647" s="208"/>
      <c r="K647" s="208"/>
      <c r="L647" s="208"/>
      <c r="M647" s="208"/>
      <c r="N647" s="208"/>
      <c r="O647" s="208"/>
      <c r="P647" s="208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ht="22.5" customHeight="1">
      <c r="A648" s="20"/>
      <c r="B648" s="20"/>
      <c r="C648" s="20"/>
      <c r="D648" s="208"/>
      <c r="E648" s="208"/>
      <c r="F648" s="208"/>
      <c r="G648" s="208"/>
      <c r="H648" s="208"/>
      <c r="I648" s="208"/>
      <c r="J648" s="208"/>
      <c r="K648" s="208"/>
      <c r="L648" s="208"/>
      <c r="M648" s="208"/>
      <c r="N648" s="208"/>
      <c r="O648" s="208"/>
      <c r="P648" s="208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ht="22.5" customHeight="1">
      <c r="A649" s="20"/>
      <c r="B649" s="20"/>
      <c r="C649" s="20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8"/>
      <c r="P649" s="208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ht="22.5" customHeight="1">
      <c r="A650" s="20"/>
      <c r="B650" s="20"/>
      <c r="C650" s="20"/>
      <c r="D650" s="208"/>
      <c r="E650" s="208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ht="22.5" customHeight="1">
      <c r="A651" s="20"/>
      <c r="B651" s="20"/>
      <c r="C651" s="20"/>
      <c r="D651" s="208"/>
      <c r="E651" s="208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ht="22.5" customHeight="1">
      <c r="A652" s="20"/>
      <c r="B652" s="20"/>
      <c r="C652" s="20"/>
      <c r="D652" s="208"/>
      <c r="E652" s="208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ht="22.5" customHeight="1">
      <c r="A653" s="20"/>
      <c r="B653" s="20"/>
      <c r="C653" s="20"/>
      <c r="D653" s="208"/>
      <c r="E653" s="208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ht="22.5" customHeight="1">
      <c r="A654" s="20"/>
      <c r="B654" s="20"/>
      <c r="C654" s="20"/>
      <c r="D654" s="208"/>
      <c r="E654" s="208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ht="22.5" customHeight="1">
      <c r="A655" s="20"/>
      <c r="B655" s="20"/>
      <c r="C655" s="20"/>
      <c r="D655" s="208"/>
      <c r="E655" s="208"/>
      <c r="F655" s="208"/>
      <c r="G655" s="208"/>
      <c r="H655" s="208"/>
      <c r="I655" s="208"/>
      <c r="J655" s="208"/>
      <c r="K655" s="208"/>
      <c r="L655" s="208"/>
      <c r="M655" s="208"/>
      <c r="N655" s="208"/>
      <c r="O655" s="208"/>
      <c r="P655" s="208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ht="22.5" customHeight="1">
      <c r="A656" s="20"/>
      <c r="B656" s="20"/>
      <c r="C656" s="20"/>
      <c r="D656" s="208"/>
      <c r="E656" s="208"/>
      <c r="F656" s="208"/>
      <c r="G656" s="208"/>
      <c r="H656" s="208"/>
      <c r="I656" s="208"/>
      <c r="J656" s="208"/>
      <c r="K656" s="208"/>
      <c r="L656" s="208"/>
      <c r="M656" s="208"/>
      <c r="N656" s="208"/>
      <c r="O656" s="208"/>
      <c r="P656" s="208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ht="22.5" customHeight="1">
      <c r="A657" s="20"/>
      <c r="B657" s="20"/>
      <c r="C657" s="20"/>
      <c r="D657" s="208"/>
      <c r="E657" s="208"/>
      <c r="F657" s="208"/>
      <c r="G657" s="208"/>
      <c r="H657" s="208"/>
      <c r="I657" s="208"/>
      <c r="J657" s="208"/>
      <c r="K657" s="208"/>
      <c r="L657" s="208"/>
      <c r="M657" s="208"/>
      <c r="N657" s="208"/>
      <c r="O657" s="208"/>
      <c r="P657" s="208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ht="22.5" customHeight="1">
      <c r="A658" s="20"/>
      <c r="B658" s="20"/>
      <c r="C658" s="20"/>
      <c r="D658" s="208"/>
      <c r="E658" s="208"/>
      <c r="F658" s="208"/>
      <c r="G658" s="208"/>
      <c r="H658" s="208"/>
      <c r="I658" s="208"/>
      <c r="J658" s="208"/>
      <c r="K658" s="208"/>
      <c r="L658" s="208"/>
      <c r="M658" s="208"/>
      <c r="N658" s="208"/>
      <c r="O658" s="208"/>
      <c r="P658" s="208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ht="22.5" customHeight="1">
      <c r="A659" s="20"/>
      <c r="B659" s="20"/>
      <c r="C659" s="20"/>
      <c r="D659" s="208"/>
      <c r="E659" s="208"/>
      <c r="F659" s="208"/>
      <c r="G659" s="208"/>
      <c r="H659" s="208"/>
      <c r="I659" s="208"/>
      <c r="J659" s="208"/>
      <c r="K659" s="208"/>
      <c r="L659" s="208"/>
      <c r="M659" s="208"/>
      <c r="N659" s="208"/>
      <c r="O659" s="208"/>
      <c r="P659" s="208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ht="22.5" customHeight="1">
      <c r="A660" s="20"/>
      <c r="B660" s="20"/>
      <c r="C660" s="20"/>
      <c r="D660" s="208"/>
      <c r="E660" s="208"/>
      <c r="F660" s="208"/>
      <c r="G660" s="208"/>
      <c r="H660" s="208"/>
      <c r="I660" s="208"/>
      <c r="J660" s="208"/>
      <c r="K660" s="208"/>
      <c r="L660" s="208"/>
      <c r="M660" s="208"/>
      <c r="N660" s="208"/>
      <c r="O660" s="208"/>
      <c r="P660" s="208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ht="22.5" customHeight="1">
      <c r="A661" s="20"/>
      <c r="B661" s="20"/>
      <c r="C661" s="20"/>
      <c r="D661" s="208"/>
      <c r="E661" s="208"/>
      <c r="F661" s="208"/>
      <c r="G661" s="208"/>
      <c r="H661" s="208"/>
      <c r="I661" s="208"/>
      <c r="J661" s="208"/>
      <c r="K661" s="208"/>
      <c r="L661" s="208"/>
      <c r="M661" s="208"/>
      <c r="N661" s="208"/>
      <c r="O661" s="208"/>
      <c r="P661" s="208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ht="22.5" customHeight="1">
      <c r="A662" s="20"/>
      <c r="B662" s="20"/>
      <c r="C662" s="20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8"/>
      <c r="P662" s="208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ht="22.5" customHeight="1">
      <c r="A663" s="20"/>
      <c r="B663" s="20"/>
      <c r="C663" s="20"/>
      <c r="D663" s="208"/>
      <c r="E663" s="208"/>
      <c r="F663" s="208"/>
      <c r="G663" s="208"/>
      <c r="H663" s="208"/>
      <c r="I663" s="208"/>
      <c r="J663" s="208"/>
      <c r="K663" s="208"/>
      <c r="L663" s="208"/>
      <c r="M663" s="208"/>
      <c r="N663" s="208"/>
      <c r="O663" s="208"/>
      <c r="P663" s="208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ht="22.5" customHeight="1">
      <c r="A664" s="20"/>
      <c r="B664" s="20"/>
      <c r="C664" s="20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ht="22.5" customHeight="1">
      <c r="A665" s="20"/>
      <c r="B665" s="20"/>
      <c r="C665" s="20"/>
      <c r="D665" s="208"/>
      <c r="E665" s="208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ht="22.5" customHeight="1">
      <c r="A666" s="20"/>
      <c r="B666" s="20"/>
      <c r="C666" s="20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ht="22.5" customHeight="1">
      <c r="A667" s="20"/>
      <c r="B667" s="20"/>
      <c r="C667" s="20"/>
      <c r="D667" s="208"/>
      <c r="E667" s="208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ht="22.5" customHeight="1">
      <c r="A668" s="20"/>
      <c r="B668" s="20"/>
      <c r="C668" s="20"/>
      <c r="D668" s="208"/>
      <c r="E668" s="208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ht="22.5" customHeight="1">
      <c r="A669" s="20"/>
      <c r="B669" s="20"/>
      <c r="C669" s="20"/>
      <c r="D669" s="208"/>
      <c r="E669" s="208"/>
      <c r="F669" s="208"/>
      <c r="G669" s="208"/>
      <c r="H669" s="208"/>
      <c r="I669" s="208"/>
      <c r="J669" s="208"/>
      <c r="K669" s="208"/>
      <c r="L669" s="208"/>
      <c r="M669" s="208"/>
      <c r="N669" s="208"/>
      <c r="O669" s="208"/>
      <c r="P669" s="208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ht="22.5" customHeight="1">
      <c r="A670" s="20"/>
      <c r="B670" s="20"/>
      <c r="C670" s="20"/>
      <c r="D670" s="208"/>
      <c r="E670" s="208"/>
      <c r="F670" s="208"/>
      <c r="G670" s="208"/>
      <c r="H670" s="208"/>
      <c r="I670" s="208"/>
      <c r="J670" s="208"/>
      <c r="K670" s="208"/>
      <c r="L670" s="208"/>
      <c r="M670" s="208"/>
      <c r="N670" s="208"/>
      <c r="O670" s="208"/>
      <c r="P670" s="208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ht="22.5" customHeight="1">
      <c r="A671" s="20"/>
      <c r="B671" s="20"/>
      <c r="C671" s="20"/>
      <c r="D671" s="208"/>
      <c r="E671" s="208"/>
      <c r="F671" s="208"/>
      <c r="G671" s="208"/>
      <c r="H671" s="208"/>
      <c r="I671" s="208"/>
      <c r="J671" s="208"/>
      <c r="K671" s="208"/>
      <c r="L671" s="208"/>
      <c r="M671" s="208"/>
      <c r="N671" s="208"/>
      <c r="O671" s="208"/>
      <c r="P671" s="208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ht="22.5" customHeight="1">
      <c r="A672" s="20"/>
      <c r="B672" s="20"/>
      <c r="C672" s="20"/>
      <c r="D672" s="208"/>
      <c r="E672" s="208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ht="22.5" customHeight="1">
      <c r="A673" s="20"/>
      <c r="B673" s="20"/>
      <c r="C673" s="20"/>
      <c r="D673" s="208"/>
      <c r="E673" s="208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ht="22.5" customHeight="1">
      <c r="A674" s="20"/>
      <c r="B674" s="20"/>
      <c r="C674" s="20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ht="22.5" customHeight="1">
      <c r="A675" s="20"/>
      <c r="B675" s="20"/>
      <c r="C675" s="20"/>
      <c r="D675" s="208"/>
      <c r="E675" s="208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ht="22.5" customHeight="1">
      <c r="A676" s="20"/>
      <c r="B676" s="20"/>
      <c r="C676" s="20"/>
      <c r="D676" s="208"/>
      <c r="E676" s="208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ht="22.5" customHeight="1">
      <c r="A677" s="20"/>
      <c r="B677" s="20"/>
      <c r="C677" s="20"/>
      <c r="D677" s="208"/>
      <c r="E677" s="208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ht="22.5" customHeight="1">
      <c r="A678" s="20"/>
      <c r="B678" s="20"/>
      <c r="C678" s="20"/>
      <c r="D678" s="208"/>
      <c r="E678" s="208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ht="22.5" customHeight="1">
      <c r="A679" s="20"/>
      <c r="B679" s="20"/>
      <c r="C679" s="20"/>
      <c r="D679" s="208"/>
      <c r="E679" s="208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ht="22.5" customHeight="1">
      <c r="A680" s="20"/>
      <c r="B680" s="20"/>
      <c r="C680" s="20"/>
      <c r="D680" s="208"/>
      <c r="E680" s="208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ht="22.5" customHeight="1">
      <c r="A681" s="20"/>
      <c r="B681" s="20"/>
      <c r="C681" s="20"/>
      <c r="D681" s="208"/>
      <c r="E681" s="208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ht="22.5" customHeight="1">
      <c r="A682" s="20"/>
      <c r="B682" s="20"/>
      <c r="C682" s="20"/>
      <c r="D682" s="208"/>
      <c r="E682" s="208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ht="22.5" customHeight="1">
      <c r="A683" s="20"/>
      <c r="B683" s="20"/>
      <c r="C683" s="20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08"/>
      <c r="O683" s="208"/>
      <c r="P683" s="208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ht="22.5" customHeight="1">
      <c r="A684" s="20"/>
      <c r="B684" s="20"/>
      <c r="C684" s="20"/>
      <c r="D684" s="208"/>
      <c r="E684" s="208"/>
      <c r="F684" s="208"/>
      <c r="G684" s="208"/>
      <c r="H684" s="208"/>
      <c r="I684" s="208"/>
      <c r="J684" s="208"/>
      <c r="K684" s="208"/>
      <c r="L684" s="208"/>
      <c r="M684" s="208"/>
      <c r="N684" s="208"/>
      <c r="O684" s="208"/>
      <c r="P684" s="208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ht="22.5" customHeight="1">
      <c r="A685" s="20"/>
      <c r="B685" s="20"/>
      <c r="C685" s="20"/>
      <c r="D685" s="208"/>
      <c r="E685" s="208"/>
      <c r="F685" s="208"/>
      <c r="G685" s="208"/>
      <c r="H685" s="208"/>
      <c r="I685" s="208"/>
      <c r="J685" s="208"/>
      <c r="K685" s="208"/>
      <c r="L685" s="208"/>
      <c r="M685" s="208"/>
      <c r="N685" s="208"/>
      <c r="O685" s="208"/>
      <c r="P685" s="208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ht="22.5" customHeight="1">
      <c r="A686" s="20"/>
      <c r="B686" s="20"/>
      <c r="C686" s="20"/>
      <c r="D686" s="208"/>
      <c r="E686" s="208"/>
      <c r="F686" s="208"/>
      <c r="G686" s="208"/>
      <c r="H686" s="208"/>
      <c r="I686" s="208"/>
      <c r="J686" s="208"/>
      <c r="K686" s="208"/>
      <c r="L686" s="208"/>
      <c r="M686" s="208"/>
      <c r="N686" s="208"/>
      <c r="O686" s="208"/>
      <c r="P686" s="208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ht="22.5" customHeight="1">
      <c r="A687" s="20"/>
      <c r="B687" s="20"/>
      <c r="C687" s="20"/>
      <c r="D687" s="208"/>
      <c r="E687" s="208"/>
      <c r="F687" s="208"/>
      <c r="G687" s="208"/>
      <c r="H687" s="208"/>
      <c r="I687" s="208"/>
      <c r="J687" s="208"/>
      <c r="K687" s="208"/>
      <c r="L687" s="208"/>
      <c r="M687" s="208"/>
      <c r="N687" s="208"/>
      <c r="O687" s="208"/>
      <c r="P687" s="208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ht="22.5" customHeight="1">
      <c r="A688" s="20"/>
      <c r="B688" s="20"/>
      <c r="C688" s="20"/>
      <c r="D688" s="208"/>
      <c r="E688" s="208"/>
      <c r="F688" s="208"/>
      <c r="G688" s="208"/>
      <c r="H688" s="208"/>
      <c r="I688" s="208"/>
      <c r="J688" s="208"/>
      <c r="K688" s="208"/>
      <c r="L688" s="208"/>
      <c r="M688" s="208"/>
      <c r="N688" s="208"/>
      <c r="O688" s="208"/>
      <c r="P688" s="208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ht="22.5" customHeight="1">
      <c r="A689" s="20"/>
      <c r="B689" s="20"/>
      <c r="C689" s="20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8"/>
      <c r="P689" s="208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ht="22.5" customHeight="1">
      <c r="A690" s="20"/>
      <c r="B690" s="20"/>
      <c r="C690" s="20"/>
      <c r="D690" s="208"/>
      <c r="E690" s="208"/>
      <c r="F690" s="208"/>
      <c r="G690" s="208"/>
      <c r="H690" s="208"/>
      <c r="I690" s="208"/>
      <c r="J690" s="208"/>
      <c r="K690" s="208"/>
      <c r="L690" s="208"/>
      <c r="M690" s="208"/>
      <c r="N690" s="208"/>
      <c r="O690" s="208"/>
      <c r="P690" s="208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ht="22.5" customHeight="1">
      <c r="A691" s="20"/>
      <c r="B691" s="20"/>
      <c r="C691" s="20"/>
      <c r="D691" s="208"/>
      <c r="E691" s="208"/>
      <c r="F691" s="208"/>
      <c r="G691" s="208"/>
      <c r="H691" s="208"/>
      <c r="I691" s="208"/>
      <c r="J691" s="208"/>
      <c r="K691" s="208"/>
      <c r="L691" s="208"/>
      <c r="M691" s="208"/>
      <c r="N691" s="208"/>
      <c r="O691" s="208"/>
      <c r="P691" s="208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ht="22.5" customHeight="1">
      <c r="A692" s="20"/>
      <c r="B692" s="20"/>
      <c r="C692" s="20"/>
      <c r="D692" s="208"/>
      <c r="E692" s="208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ht="22.5" customHeight="1">
      <c r="A693" s="20"/>
      <c r="B693" s="20"/>
      <c r="C693" s="20"/>
      <c r="D693" s="208"/>
      <c r="E693" s="208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ht="22.5" customHeight="1">
      <c r="A694" s="20"/>
      <c r="B694" s="20"/>
      <c r="C694" s="20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ht="22.5" customHeight="1">
      <c r="A695" s="20"/>
      <c r="B695" s="20"/>
      <c r="C695" s="20"/>
      <c r="D695" s="208"/>
      <c r="E695" s="208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ht="22.5" customHeight="1">
      <c r="A696" s="20"/>
      <c r="B696" s="20"/>
      <c r="C696" s="20"/>
      <c r="D696" s="208"/>
      <c r="E696" s="208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ht="22.5" customHeight="1">
      <c r="A697" s="20"/>
      <c r="B697" s="20"/>
      <c r="C697" s="20"/>
      <c r="D697" s="208"/>
      <c r="E697" s="208"/>
      <c r="F697" s="208"/>
      <c r="G697" s="208"/>
      <c r="H697" s="208"/>
      <c r="I697" s="208"/>
      <c r="J697" s="208"/>
      <c r="K697" s="208"/>
      <c r="L697" s="208"/>
      <c r="M697" s="208"/>
      <c r="N697" s="208"/>
      <c r="O697" s="208"/>
      <c r="P697" s="208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ht="22.5" customHeight="1">
      <c r="A698" s="20"/>
      <c r="B698" s="20"/>
      <c r="C698" s="20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8"/>
      <c r="P698" s="208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ht="22.5" customHeight="1">
      <c r="A699" s="20"/>
      <c r="B699" s="20"/>
      <c r="C699" s="20"/>
      <c r="D699" s="208"/>
      <c r="E699" s="208"/>
      <c r="F699" s="208"/>
      <c r="G699" s="208"/>
      <c r="H699" s="208"/>
      <c r="I699" s="208"/>
      <c r="J699" s="208"/>
      <c r="K699" s="208"/>
      <c r="L699" s="208"/>
      <c r="M699" s="208"/>
      <c r="N699" s="208"/>
      <c r="O699" s="208"/>
      <c r="P699" s="208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ht="22.5" customHeight="1">
      <c r="A700" s="20"/>
      <c r="B700" s="20"/>
      <c r="C700" s="20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8"/>
      <c r="P700" s="208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ht="22.5" customHeight="1">
      <c r="A701" s="20"/>
      <c r="B701" s="20"/>
      <c r="C701" s="20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8"/>
      <c r="P701" s="208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ht="22.5" customHeight="1">
      <c r="A702" s="20"/>
      <c r="B702" s="20"/>
      <c r="C702" s="20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8"/>
      <c r="P702" s="208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ht="22.5" customHeight="1">
      <c r="A703" s="20"/>
      <c r="B703" s="20"/>
      <c r="C703" s="20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8"/>
      <c r="P703" s="208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ht="22.5" customHeight="1">
      <c r="A704" s="20"/>
      <c r="B704" s="20"/>
      <c r="C704" s="20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ht="22.5" customHeight="1">
      <c r="A705" s="20"/>
      <c r="B705" s="20"/>
      <c r="C705" s="20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8"/>
      <c r="P705" s="208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ht="22.5" customHeight="1">
      <c r="A706" s="20"/>
      <c r="B706" s="20"/>
      <c r="C706" s="20"/>
      <c r="D706" s="208"/>
      <c r="E706" s="208"/>
      <c r="F706" s="208"/>
      <c r="G706" s="208"/>
      <c r="H706" s="208"/>
      <c r="I706" s="208"/>
      <c r="J706" s="208"/>
      <c r="K706" s="208"/>
      <c r="L706" s="208"/>
      <c r="M706" s="208"/>
      <c r="N706" s="208"/>
      <c r="O706" s="208"/>
      <c r="P706" s="208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ht="22.5" customHeight="1">
      <c r="A707" s="20"/>
      <c r="B707" s="20"/>
      <c r="C707" s="20"/>
      <c r="D707" s="208"/>
      <c r="E707" s="208"/>
      <c r="F707" s="208"/>
      <c r="G707" s="208"/>
      <c r="H707" s="208"/>
      <c r="I707" s="208"/>
      <c r="J707" s="208"/>
      <c r="K707" s="208"/>
      <c r="L707" s="208"/>
      <c r="M707" s="208"/>
      <c r="N707" s="208"/>
      <c r="O707" s="208"/>
      <c r="P707" s="208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ht="22.5" customHeight="1">
      <c r="A708" s="20"/>
      <c r="B708" s="20"/>
      <c r="C708" s="20"/>
      <c r="D708" s="208"/>
      <c r="E708" s="208"/>
      <c r="F708" s="208"/>
      <c r="G708" s="208"/>
      <c r="H708" s="208"/>
      <c r="I708" s="208"/>
      <c r="J708" s="208"/>
      <c r="K708" s="208"/>
      <c r="L708" s="208"/>
      <c r="M708" s="208"/>
      <c r="N708" s="208"/>
      <c r="O708" s="208"/>
      <c r="P708" s="208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ht="22.5" customHeight="1">
      <c r="A709" s="20"/>
      <c r="B709" s="20"/>
      <c r="C709" s="20"/>
      <c r="D709" s="208"/>
      <c r="E709" s="208"/>
      <c r="F709" s="208"/>
      <c r="G709" s="208"/>
      <c r="H709" s="208"/>
      <c r="I709" s="208"/>
      <c r="J709" s="208"/>
      <c r="K709" s="208"/>
      <c r="L709" s="208"/>
      <c r="M709" s="208"/>
      <c r="N709" s="208"/>
      <c r="O709" s="208"/>
      <c r="P709" s="208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ht="22.5" customHeight="1">
      <c r="A710" s="20"/>
      <c r="B710" s="20"/>
      <c r="C710" s="20"/>
      <c r="D710" s="208"/>
      <c r="E710" s="208"/>
      <c r="F710" s="208"/>
      <c r="G710" s="208"/>
      <c r="H710" s="208"/>
      <c r="I710" s="208"/>
      <c r="J710" s="208"/>
      <c r="K710" s="208"/>
      <c r="L710" s="208"/>
      <c r="M710" s="208"/>
      <c r="N710" s="208"/>
      <c r="O710" s="208"/>
      <c r="P710" s="208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ht="22.5" customHeight="1">
      <c r="A711" s="20"/>
      <c r="B711" s="20"/>
      <c r="C711" s="20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08"/>
      <c r="O711" s="208"/>
      <c r="P711" s="208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ht="22.5" customHeight="1">
      <c r="A712" s="20"/>
      <c r="B712" s="20"/>
      <c r="C712" s="20"/>
      <c r="D712" s="208"/>
      <c r="E712" s="208"/>
      <c r="F712" s="208"/>
      <c r="G712" s="208"/>
      <c r="H712" s="208"/>
      <c r="I712" s="208"/>
      <c r="J712" s="208"/>
      <c r="K712" s="208"/>
      <c r="L712" s="208"/>
      <c r="M712" s="208"/>
      <c r="N712" s="208"/>
      <c r="O712" s="208"/>
      <c r="P712" s="208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ht="22.5" customHeight="1">
      <c r="A713" s="20"/>
      <c r="B713" s="20"/>
      <c r="C713" s="20"/>
      <c r="D713" s="208"/>
      <c r="E713" s="208"/>
      <c r="F713" s="208"/>
      <c r="G713" s="208"/>
      <c r="H713" s="208"/>
      <c r="I713" s="208"/>
      <c r="J713" s="208"/>
      <c r="K713" s="208"/>
      <c r="L713" s="208"/>
      <c r="M713" s="208"/>
      <c r="N713" s="208"/>
      <c r="O713" s="208"/>
      <c r="P713" s="208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ht="22.5" customHeight="1">
      <c r="A714" s="20"/>
      <c r="B714" s="20"/>
      <c r="C714" s="20"/>
      <c r="D714" s="208"/>
      <c r="E714" s="208"/>
      <c r="F714" s="208"/>
      <c r="G714" s="208"/>
      <c r="H714" s="208"/>
      <c r="I714" s="208"/>
      <c r="J714" s="208"/>
      <c r="K714" s="208"/>
      <c r="L714" s="208"/>
      <c r="M714" s="208"/>
      <c r="N714" s="208"/>
      <c r="O714" s="208"/>
      <c r="P714" s="208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ht="22.5" customHeight="1">
      <c r="A715" s="20"/>
      <c r="B715" s="20"/>
      <c r="C715" s="20"/>
      <c r="D715" s="208"/>
      <c r="E715" s="208"/>
      <c r="F715" s="208"/>
      <c r="G715" s="208"/>
      <c r="H715" s="208"/>
      <c r="I715" s="208"/>
      <c r="J715" s="208"/>
      <c r="K715" s="208"/>
      <c r="L715" s="208"/>
      <c r="M715" s="208"/>
      <c r="N715" s="208"/>
      <c r="O715" s="208"/>
      <c r="P715" s="208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ht="22.5" customHeight="1">
      <c r="A716" s="20"/>
      <c r="B716" s="20"/>
      <c r="C716" s="20"/>
      <c r="D716" s="208"/>
      <c r="E716" s="208"/>
      <c r="F716" s="208"/>
      <c r="G716" s="208"/>
      <c r="H716" s="208"/>
      <c r="I716" s="208"/>
      <c r="J716" s="208"/>
      <c r="K716" s="208"/>
      <c r="L716" s="208"/>
      <c r="M716" s="208"/>
      <c r="N716" s="208"/>
      <c r="O716" s="208"/>
      <c r="P716" s="208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ht="22.5" customHeight="1">
      <c r="A717" s="20"/>
      <c r="B717" s="20"/>
      <c r="C717" s="20"/>
      <c r="D717" s="208"/>
      <c r="E717" s="208"/>
      <c r="F717" s="208"/>
      <c r="G717" s="208"/>
      <c r="H717" s="208"/>
      <c r="I717" s="208"/>
      <c r="J717" s="208"/>
      <c r="K717" s="208"/>
      <c r="L717" s="208"/>
      <c r="M717" s="208"/>
      <c r="N717" s="208"/>
      <c r="O717" s="208"/>
      <c r="P717" s="208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ht="22.5" customHeight="1">
      <c r="A718" s="20"/>
      <c r="B718" s="20"/>
      <c r="C718" s="20"/>
      <c r="D718" s="208"/>
      <c r="E718" s="208"/>
      <c r="F718" s="208"/>
      <c r="G718" s="208"/>
      <c r="H718" s="208"/>
      <c r="I718" s="208"/>
      <c r="J718" s="208"/>
      <c r="K718" s="208"/>
      <c r="L718" s="208"/>
      <c r="M718" s="208"/>
      <c r="N718" s="208"/>
      <c r="O718" s="208"/>
      <c r="P718" s="208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ht="22.5" customHeight="1">
      <c r="A719" s="20"/>
      <c r="B719" s="20"/>
      <c r="C719" s="20"/>
      <c r="D719" s="208"/>
      <c r="E719" s="208"/>
      <c r="F719" s="208"/>
      <c r="G719" s="208"/>
      <c r="H719" s="208"/>
      <c r="I719" s="208"/>
      <c r="J719" s="208"/>
      <c r="K719" s="208"/>
      <c r="L719" s="208"/>
      <c r="M719" s="208"/>
      <c r="N719" s="208"/>
      <c r="O719" s="208"/>
      <c r="P719" s="208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ht="22.5" customHeight="1">
      <c r="A720" s="20"/>
      <c r="B720" s="20"/>
      <c r="C720" s="20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08"/>
      <c r="O720" s="208"/>
      <c r="P720" s="208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ht="22.5" customHeight="1">
      <c r="A721" s="20"/>
      <c r="B721" s="20"/>
      <c r="C721" s="20"/>
      <c r="D721" s="208"/>
      <c r="E721" s="208"/>
      <c r="F721" s="208"/>
      <c r="G721" s="208"/>
      <c r="H721" s="208"/>
      <c r="I721" s="208"/>
      <c r="J721" s="208"/>
      <c r="K721" s="208"/>
      <c r="L721" s="208"/>
      <c r="M721" s="208"/>
      <c r="N721" s="208"/>
      <c r="O721" s="208"/>
      <c r="P721" s="208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ht="22.5" customHeight="1">
      <c r="A722" s="20"/>
      <c r="B722" s="20"/>
      <c r="C722" s="20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8"/>
      <c r="P722" s="208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ht="22.5" customHeight="1">
      <c r="A723" s="20"/>
      <c r="B723" s="20"/>
      <c r="C723" s="20"/>
      <c r="D723" s="208"/>
      <c r="E723" s="208"/>
      <c r="F723" s="208"/>
      <c r="G723" s="208"/>
      <c r="H723" s="208"/>
      <c r="I723" s="208"/>
      <c r="J723" s="208"/>
      <c r="K723" s="208"/>
      <c r="L723" s="208"/>
      <c r="M723" s="208"/>
      <c r="N723" s="208"/>
      <c r="O723" s="208"/>
      <c r="P723" s="208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ht="22.5" customHeight="1">
      <c r="A724" s="20"/>
      <c r="B724" s="20"/>
      <c r="C724" s="20"/>
      <c r="D724" s="208"/>
      <c r="E724" s="208"/>
      <c r="F724" s="208"/>
      <c r="G724" s="208"/>
      <c r="H724" s="208"/>
      <c r="I724" s="208"/>
      <c r="J724" s="208"/>
      <c r="K724" s="208"/>
      <c r="L724" s="208"/>
      <c r="M724" s="208"/>
      <c r="N724" s="208"/>
      <c r="O724" s="208"/>
      <c r="P724" s="208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ht="22.5" customHeight="1">
      <c r="A725" s="20"/>
      <c r="B725" s="20"/>
      <c r="C725" s="20"/>
      <c r="D725" s="208"/>
      <c r="E725" s="208"/>
      <c r="F725" s="208"/>
      <c r="G725" s="208"/>
      <c r="H725" s="208"/>
      <c r="I725" s="208"/>
      <c r="J725" s="208"/>
      <c r="K725" s="208"/>
      <c r="L725" s="208"/>
      <c r="M725" s="208"/>
      <c r="N725" s="208"/>
      <c r="O725" s="208"/>
      <c r="P725" s="208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ht="22.5" customHeight="1">
      <c r="A726" s="20"/>
      <c r="B726" s="20"/>
      <c r="C726" s="20"/>
      <c r="D726" s="208"/>
      <c r="E726" s="208"/>
      <c r="F726" s="208"/>
      <c r="G726" s="208"/>
      <c r="H726" s="208"/>
      <c r="I726" s="208"/>
      <c r="J726" s="208"/>
      <c r="K726" s="208"/>
      <c r="L726" s="208"/>
      <c r="M726" s="208"/>
      <c r="N726" s="208"/>
      <c r="O726" s="208"/>
      <c r="P726" s="208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ht="22.5" customHeight="1">
      <c r="A727" s="20"/>
      <c r="B727" s="20"/>
      <c r="C727" s="20"/>
      <c r="D727" s="208"/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ht="22.5" customHeight="1">
      <c r="A728" s="20"/>
      <c r="B728" s="20"/>
      <c r="C728" s="20"/>
      <c r="D728" s="208"/>
      <c r="E728" s="208"/>
      <c r="F728" s="208"/>
      <c r="G728" s="208"/>
      <c r="H728" s="208"/>
      <c r="I728" s="208"/>
      <c r="J728" s="208"/>
      <c r="K728" s="208"/>
      <c r="L728" s="208"/>
      <c r="M728" s="208"/>
      <c r="N728" s="208"/>
      <c r="O728" s="208"/>
      <c r="P728" s="208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ht="22.5" customHeight="1">
      <c r="A729" s="20"/>
      <c r="B729" s="20"/>
      <c r="C729" s="20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8"/>
      <c r="P729" s="208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ht="22.5" customHeight="1">
      <c r="A730" s="20"/>
      <c r="B730" s="20"/>
      <c r="C730" s="20"/>
      <c r="D730" s="208"/>
      <c r="E730" s="208"/>
      <c r="F730" s="208"/>
      <c r="G730" s="208"/>
      <c r="H730" s="208"/>
      <c r="I730" s="208"/>
      <c r="J730" s="208"/>
      <c r="K730" s="208"/>
      <c r="L730" s="208"/>
      <c r="M730" s="208"/>
      <c r="N730" s="208"/>
      <c r="O730" s="208"/>
      <c r="P730" s="208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ht="22.5" customHeight="1">
      <c r="A731" s="20"/>
      <c r="B731" s="20"/>
      <c r="C731" s="20"/>
      <c r="D731" s="208"/>
      <c r="E731" s="208"/>
      <c r="F731" s="208"/>
      <c r="G731" s="208"/>
      <c r="H731" s="208"/>
      <c r="I731" s="208"/>
      <c r="J731" s="208"/>
      <c r="K731" s="208"/>
      <c r="L731" s="208"/>
      <c r="M731" s="208"/>
      <c r="N731" s="208"/>
      <c r="O731" s="208"/>
      <c r="P731" s="208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ht="22.5" customHeight="1">
      <c r="A732" s="20"/>
      <c r="B732" s="20"/>
      <c r="C732" s="20"/>
      <c r="D732" s="208"/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8"/>
      <c r="P732" s="208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ht="22.5" customHeight="1">
      <c r="A733" s="20"/>
      <c r="B733" s="20"/>
      <c r="C733" s="20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8"/>
      <c r="P733" s="208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ht="22.5" customHeight="1">
      <c r="A734" s="20"/>
      <c r="B734" s="20"/>
      <c r="C734" s="20"/>
      <c r="D734" s="208"/>
      <c r="E734" s="208"/>
      <c r="F734" s="208"/>
      <c r="G734" s="208"/>
      <c r="H734" s="208"/>
      <c r="I734" s="208"/>
      <c r="J734" s="208"/>
      <c r="K734" s="208"/>
      <c r="L734" s="208"/>
      <c r="M734" s="208"/>
      <c r="N734" s="208"/>
      <c r="O734" s="208"/>
      <c r="P734" s="208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ht="22.5" customHeight="1">
      <c r="A735" s="20"/>
      <c r="B735" s="20"/>
      <c r="C735" s="20"/>
      <c r="D735" s="208"/>
      <c r="E735" s="208"/>
      <c r="F735" s="208"/>
      <c r="G735" s="208"/>
      <c r="H735" s="208"/>
      <c r="I735" s="208"/>
      <c r="J735" s="208"/>
      <c r="K735" s="208"/>
      <c r="L735" s="208"/>
      <c r="M735" s="208"/>
      <c r="N735" s="208"/>
      <c r="O735" s="208"/>
      <c r="P735" s="208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ht="22.5" customHeight="1">
      <c r="A736" s="20"/>
      <c r="B736" s="20"/>
      <c r="C736" s="20"/>
      <c r="D736" s="208"/>
      <c r="E736" s="208"/>
      <c r="F736" s="208"/>
      <c r="G736" s="208"/>
      <c r="H736" s="208"/>
      <c r="I736" s="208"/>
      <c r="J736" s="208"/>
      <c r="K736" s="208"/>
      <c r="L736" s="208"/>
      <c r="M736" s="208"/>
      <c r="N736" s="208"/>
      <c r="O736" s="208"/>
      <c r="P736" s="208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ht="22.5" customHeight="1">
      <c r="A737" s="20"/>
      <c r="B737" s="20"/>
      <c r="C737" s="20"/>
      <c r="D737" s="208"/>
      <c r="E737" s="208"/>
      <c r="F737" s="208"/>
      <c r="G737" s="208"/>
      <c r="H737" s="208"/>
      <c r="I737" s="208"/>
      <c r="J737" s="208"/>
      <c r="K737" s="208"/>
      <c r="L737" s="208"/>
      <c r="M737" s="208"/>
      <c r="N737" s="208"/>
      <c r="O737" s="208"/>
      <c r="P737" s="208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ht="22.5" customHeight="1">
      <c r="A738" s="20"/>
      <c r="B738" s="20"/>
      <c r="C738" s="20"/>
      <c r="D738" s="208"/>
      <c r="E738" s="208"/>
      <c r="F738" s="208"/>
      <c r="G738" s="208"/>
      <c r="H738" s="208"/>
      <c r="I738" s="208"/>
      <c r="J738" s="208"/>
      <c r="K738" s="208"/>
      <c r="L738" s="208"/>
      <c r="M738" s="208"/>
      <c r="N738" s="208"/>
      <c r="O738" s="208"/>
      <c r="P738" s="208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ht="22.5" customHeight="1">
      <c r="A739" s="20"/>
      <c r="B739" s="20"/>
      <c r="C739" s="20"/>
      <c r="D739" s="208"/>
      <c r="E739" s="208"/>
      <c r="F739" s="208"/>
      <c r="G739" s="208"/>
      <c r="H739" s="208"/>
      <c r="I739" s="208"/>
      <c r="J739" s="208"/>
      <c r="K739" s="208"/>
      <c r="L739" s="208"/>
      <c r="M739" s="208"/>
      <c r="N739" s="208"/>
      <c r="O739" s="208"/>
      <c r="P739" s="208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ht="22.5" customHeight="1">
      <c r="A740" s="20"/>
      <c r="B740" s="20"/>
      <c r="C740" s="20"/>
      <c r="D740" s="208"/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8"/>
      <c r="P740" s="208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ht="22.5" customHeight="1">
      <c r="A741" s="20"/>
      <c r="B741" s="20"/>
      <c r="C741" s="20"/>
      <c r="D741" s="208"/>
      <c r="E741" s="208"/>
      <c r="F741" s="208"/>
      <c r="G741" s="208"/>
      <c r="H741" s="208"/>
      <c r="I741" s="208"/>
      <c r="J741" s="208"/>
      <c r="K741" s="208"/>
      <c r="L741" s="208"/>
      <c r="M741" s="208"/>
      <c r="N741" s="208"/>
      <c r="O741" s="208"/>
      <c r="P741" s="208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ht="22.5" customHeight="1">
      <c r="A742" s="20"/>
      <c r="B742" s="20"/>
      <c r="C742" s="20"/>
      <c r="D742" s="208"/>
      <c r="E742" s="208"/>
      <c r="F742" s="208"/>
      <c r="G742" s="208"/>
      <c r="H742" s="208"/>
      <c r="I742" s="208"/>
      <c r="J742" s="208"/>
      <c r="K742" s="208"/>
      <c r="L742" s="208"/>
      <c r="M742" s="208"/>
      <c r="N742" s="208"/>
      <c r="O742" s="208"/>
      <c r="P742" s="208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ht="22.5" customHeight="1">
      <c r="A743" s="20"/>
      <c r="B743" s="20"/>
      <c r="C743" s="20"/>
      <c r="D743" s="208"/>
      <c r="E743" s="208"/>
      <c r="F743" s="208"/>
      <c r="G743" s="208"/>
      <c r="H743" s="208"/>
      <c r="I743" s="208"/>
      <c r="J743" s="208"/>
      <c r="K743" s="208"/>
      <c r="L743" s="208"/>
      <c r="M743" s="208"/>
      <c r="N743" s="208"/>
      <c r="O743" s="208"/>
      <c r="P743" s="208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ht="22.5" customHeight="1">
      <c r="A744" s="20"/>
      <c r="B744" s="20"/>
      <c r="C744" s="20"/>
      <c r="D744" s="208"/>
      <c r="E744" s="208"/>
      <c r="F744" s="208"/>
      <c r="G744" s="208"/>
      <c r="H744" s="208"/>
      <c r="I744" s="208"/>
      <c r="J744" s="208"/>
      <c r="K744" s="208"/>
      <c r="L744" s="208"/>
      <c r="M744" s="208"/>
      <c r="N744" s="208"/>
      <c r="O744" s="208"/>
      <c r="P744" s="208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ht="22.5" customHeight="1">
      <c r="A745" s="20"/>
      <c r="B745" s="20"/>
      <c r="C745" s="20"/>
      <c r="D745" s="208"/>
      <c r="E745" s="208"/>
      <c r="F745" s="208"/>
      <c r="G745" s="208"/>
      <c r="H745" s="208"/>
      <c r="I745" s="208"/>
      <c r="J745" s="208"/>
      <c r="K745" s="208"/>
      <c r="L745" s="208"/>
      <c r="M745" s="208"/>
      <c r="N745" s="208"/>
      <c r="O745" s="208"/>
      <c r="P745" s="208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ht="22.5" customHeight="1">
      <c r="A746" s="20"/>
      <c r="B746" s="20"/>
      <c r="C746" s="20"/>
      <c r="D746" s="208"/>
      <c r="E746" s="208"/>
      <c r="F746" s="208"/>
      <c r="G746" s="208"/>
      <c r="H746" s="208"/>
      <c r="I746" s="208"/>
      <c r="J746" s="208"/>
      <c r="K746" s="208"/>
      <c r="L746" s="208"/>
      <c r="M746" s="208"/>
      <c r="N746" s="208"/>
      <c r="O746" s="208"/>
      <c r="P746" s="208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ht="22.5" customHeight="1">
      <c r="A747" s="20"/>
      <c r="B747" s="20"/>
      <c r="C747" s="20"/>
      <c r="D747" s="208"/>
      <c r="E747" s="208"/>
      <c r="F747" s="208"/>
      <c r="G747" s="208"/>
      <c r="H747" s="208"/>
      <c r="I747" s="208"/>
      <c r="J747" s="208"/>
      <c r="K747" s="208"/>
      <c r="L747" s="208"/>
      <c r="M747" s="208"/>
      <c r="N747" s="208"/>
      <c r="O747" s="208"/>
      <c r="P747" s="208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ht="22.5" customHeight="1">
      <c r="A748" s="20"/>
      <c r="B748" s="20"/>
      <c r="C748" s="20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08"/>
      <c r="O748" s="208"/>
      <c r="P748" s="208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ht="22.5" customHeight="1">
      <c r="A749" s="20"/>
      <c r="B749" s="20"/>
      <c r="C749" s="20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ht="22.5" customHeight="1">
      <c r="A750" s="20"/>
      <c r="B750" s="20"/>
      <c r="C750" s="20"/>
      <c r="D750" s="208"/>
      <c r="E750" s="208"/>
      <c r="F750" s="208"/>
      <c r="G750" s="208"/>
      <c r="H750" s="208"/>
      <c r="I750" s="208"/>
      <c r="J750" s="208"/>
      <c r="K750" s="208"/>
      <c r="L750" s="208"/>
      <c r="M750" s="208"/>
      <c r="N750" s="208"/>
      <c r="O750" s="208"/>
      <c r="P750" s="208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ht="22.5" customHeight="1">
      <c r="A751" s="20"/>
      <c r="B751" s="20"/>
      <c r="C751" s="20"/>
      <c r="D751" s="208"/>
      <c r="E751" s="208"/>
      <c r="F751" s="208"/>
      <c r="G751" s="208"/>
      <c r="H751" s="208"/>
      <c r="I751" s="208"/>
      <c r="J751" s="208"/>
      <c r="K751" s="208"/>
      <c r="L751" s="208"/>
      <c r="M751" s="208"/>
      <c r="N751" s="208"/>
      <c r="O751" s="208"/>
      <c r="P751" s="208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ht="22.5" customHeight="1">
      <c r="A752" s="20"/>
      <c r="B752" s="20"/>
      <c r="C752" s="20"/>
      <c r="D752" s="208"/>
      <c r="E752" s="208"/>
      <c r="F752" s="208"/>
      <c r="G752" s="208"/>
      <c r="H752" s="208"/>
      <c r="I752" s="208"/>
      <c r="J752" s="208"/>
      <c r="K752" s="208"/>
      <c r="L752" s="208"/>
      <c r="M752" s="208"/>
      <c r="N752" s="208"/>
      <c r="O752" s="208"/>
      <c r="P752" s="208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ht="22.5" customHeight="1">
      <c r="A753" s="20"/>
      <c r="B753" s="20"/>
      <c r="C753" s="20"/>
      <c r="D753" s="208"/>
      <c r="E753" s="208"/>
      <c r="F753" s="208"/>
      <c r="G753" s="208"/>
      <c r="H753" s="208"/>
      <c r="I753" s="208"/>
      <c r="J753" s="208"/>
      <c r="K753" s="208"/>
      <c r="L753" s="208"/>
      <c r="M753" s="208"/>
      <c r="N753" s="208"/>
      <c r="O753" s="208"/>
      <c r="P753" s="208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ht="22.5" customHeight="1">
      <c r="A754" s="20"/>
      <c r="B754" s="20"/>
      <c r="C754" s="20"/>
      <c r="D754" s="208"/>
      <c r="E754" s="208"/>
      <c r="F754" s="208"/>
      <c r="G754" s="208"/>
      <c r="H754" s="208"/>
      <c r="I754" s="208"/>
      <c r="J754" s="208"/>
      <c r="K754" s="208"/>
      <c r="L754" s="208"/>
      <c r="M754" s="208"/>
      <c r="N754" s="208"/>
      <c r="O754" s="208"/>
      <c r="P754" s="208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ht="22.5" customHeight="1">
      <c r="A755" s="20"/>
      <c r="B755" s="20"/>
      <c r="C755" s="20"/>
      <c r="D755" s="208"/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8"/>
      <c r="P755" s="208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ht="22.5" customHeight="1">
      <c r="A756" s="20"/>
      <c r="B756" s="20"/>
      <c r="C756" s="20"/>
      <c r="D756" s="208"/>
      <c r="E756" s="208"/>
      <c r="F756" s="208"/>
      <c r="G756" s="208"/>
      <c r="H756" s="208"/>
      <c r="I756" s="208"/>
      <c r="J756" s="208"/>
      <c r="K756" s="208"/>
      <c r="L756" s="208"/>
      <c r="M756" s="208"/>
      <c r="N756" s="208"/>
      <c r="O756" s="208"/>
      <c r="P756" s="208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ht="22.5" customHeight="1">
      <c r="A757" s="20"/>
      <c r="B757" s="20"/>
      <c r="C757" s="20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08"/>
      <c r="O757" s="208"/>
      <c r="P757" s="208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ht="22.5" customHeight="1">
      <c r="A758" s="20"/>
      <c r="B758" s="20"/>
      <c r="C758" s="20"/>
      <c r="D758" s="208"/>
      <c r="E758" s="208"/>
      <c r="F758" s="208"/>
      <c r="G758" s="208"/>
      <c r="H758" s="208"/>
      <c r="I758" s="208"/>
      <c r="J758" s="208"/>
      <c r="K758" s="208"/>
      <c r="L758" s="208"/>
      <c r="M758" s="208"/>
      <c r="N758" s="208"/>
      <c r="O758" s="208"/>
      <c r="P758" s="208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ht="22.5" customHeight="1">
      <c r="A759" s="20"/>
      <c r="B759" s="20"/>
      <c r="C759" s="20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8"/>
      <c r="P759" s="208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ht="22.5" customHeight="1">
      <c r="A760" s="20"/>
      <c r="B760" s="20"/>
      <c r="C760" s="20"/>
      <c r="D760" s="208"/>
      <c r="E760" s="208"/>
      <c r="F760" s="208"/>
      <c r="G760" s="208"/>
      <c r="H760" s="208"/>
      <c r="I760" s="208"/>
      <c r="J760" s="208"/>
      <c r="K760" s="208"/>
      <c r="L760" s="208"/>
      <c r="M760" s="208"/>
      <c r="N760" s="208"/>
      <c r="O760" s="208"/>
      <c r="P760" s="208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ht="22.5" customHeight="1">
      <c r="A761" s="20"/>
      <c r="B761" s="20"/>
      <c r="C761" s="20"/>
      <c r="D761" s="208"/>
      <c r="E761" s="208"/>
      <c r="F761" s="208"/>
      <c r="G761" s="208"/>
      <c r="H761" s="208"/>
      <c r="I761" s="208"/>
      <c r="J761" s="208"/>
      <c r="K761" s="208"/>
      <c r="L761" s="208"/>
      <c r="M761" s="208"/>
      <c r="N761" s="208"/>
      <c r="O761" s="208"/>
      <c r="P761" s="208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ht="22.5" customHeight="1">
      <c r="A762" s="20"/>
      <c r="B762" s="20"/>
      <c r="C762" s="20"/>
      <c r="D762" s="208"/>
      <c r="E762" s="208"/>
      <c r="F762" s="208"/>
      <c r="G762" s="208"/>
      <c r="H762" s="208"/>
      <c r="I762" s="208"/>
      <c r="J762" s="208"/>
      <c r="K762" s="208"/>
      <c r="L762" s="208"/>
      <c r="M762" s="208"/>
      <c r="N762" s="208"/>
      <c r="O762" s="208"/>
      <c r="P762" s="208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ht="22.5" customHeight="1">
      <c r="A763" s="20"/>
      <c r="B763" s="20"/>
      <c r="C763" s="20"/>
      <c r="D763" s="208"/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ht="22.5" customHeight="1">
      <c r="A764" s="20"/>
      <c r="B764" s="20"/>
      <c r="C764" s="20"/>
      <c r="D764" s="208"/>
      <c r="E764" s="208"/>
      <c r="F764" s="208"/>
      <c r="G764" s="208"/>
      <c r="H764" s="208"/>
      <c r="I764" s="208"/>
      <c r="J764" s="208"/>
      <c r="K764" s="208"/>
      <c r="L764" s="208"/>
      <c r="M764" s="208"/>
      <c r="N764" s="208"/>
      <c r="O764" s="208"/>
      <c r="P764" s="208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ht="22.5" customHeight="1">
      <c r="A765" s="20"/>
      <c r="B765" s="20"/>
      <c r="C765" s="20"/>
      <c r="D765" s="208"/>
      <c r="E765" s="208"/>
      <c r="F765" s="208"/>
      <c r="G765" s="208"/>
      <c r="H765" s="208"/>
      <c r="I765" s="208"/>
      <c r="J765" s="208"/>
      <c r="K765" s="208"/>
      <c r="L765" s="208"/>
      <c r="M765" s="208"/>
      <c r="N765" s="208"/>
      <c r="O765" s="208"/>
      <c r="P765" s="208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ht="22.5" customHeight="1">
      <c r="A766" s="20"/>
      <c r="B766" s="20"/>
      <c r="C766" s="20"/>
      <c r="D766" s="208"/>
      <c r="E766" s="208"/>
      <c r="F766" s="208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ht="22.5" customHeight="1">
      <c r="A767" s="20"/>
      <c r="B767" s="20"/>
      <c r="C767" s="20"/>
      <c r="D767" s="208"/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8"/>
      <c r="P767" s="208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ht="22.5" customHeight="1">
      <c r="A768" s="20"/>
      <c r="B768" s="20"/>
      <c r="C768" s="20"/>
      <c r="D768" s="208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ht="22.5" customHeight="1">
      <c r="A769" s="20"/>
      <c r="B769" s="20"/>
      <c r="C769" s="20"/>
      <c r="D769" s="208"/>
      <c r="E769" s="208"/>
      <c r="F769" s="208"/>
      <c r="G769" s="208"/>
      <c r="H769" s="208"/>
      <c r="I769" s="208"/>
      <c r="J769" s="208"/>
      <c r="K769" s="208"/>
      <c r="L769" s="208"/>
      <c r="M769" s="208"/>
      <c r="N769" s="208"/>
      <c r="O769" s="208"/>
      <c r="P769" s="208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ht="22.5" customHeight="1">
      <c r="A770" s="20"/>
      <c r="B770" s="20"/>
      <c r="C770" s="20"/>
      <c r="D770" s="208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ht="22.5" customHeight="1">
      <c r="A771" s="20"/>
      <c r="B771" s="20"/>
      <c r="C771" s="20"/>
      <c r="D771" s="208"/>
      <c r="E771" s="208"/>
      <c r="F771" s="208"/>
      <c r="G771" s="208"/>
      <c r="H771" s="208"/>
      <c r="I771" s="208"/>
      <c r="J771" s="208"/>
      <c r="K771" s="208"/>
      <c r="L771" s="208"/>
      <c r="M771" s="208"/>
      <c r="N771" s="208"/>
      <c r="O771" s="208"/>
      <c r="P771" s="208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ht="22.5" customHeight="1">
      <c r="A772" s="20"/>
      <c r="B772" s="20"/>
      <c r="C772" s="20"/>
      <c r="D772" s="208"/>
      <c r="E772" s="208"/>
      <c r="F772" s="208"/>
      <c r="G772" s="208"/>
      <c r="H772" s="208"/>
      <c r="I772" s="208"/>
      <c r="J772" s="208"/>
      <c r="K772" s="208"/>
      <c r="L772" s="208"/>
      <c r="M772" s="208"/>
      <c r="N772" s="208"/>
      <c r="O772" s="208"/>
      <c r="P772" s="208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ht="22.5" customHeight="1">
      <c r="A773" s="20"/>
      <c r="B773" s="20"/>
      <c r="C773" s="20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8"/>
      <c r="P773" s="208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ht="22.5" customHeight="1">
      <c r="A774" s="20"/>
      <c r="B774" s="20"/>
      <c r="C774" s="20"/>
      <c r="D774" s="208"/>
      <c r="E774" s="208"/>
      <c r="F774" s="208"/>
      <c r="G774" s="208"/>
      <c r="H774" s="208"/>
      <c r="I774" s="208"/>
      <c r="J774" s="208"/>
      <c r="K774" s="208"/>
      <c r="L774" s="208"/>
      <c r="M774" s="208"/>
      <c r="N774" s="208"/>
      <c r="O774" s="208"/>
      <c r="P774" s="208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ht="22.5" customHeight="1">
      <c r="A775" s="20"/>
      <c r="B775" s="20"/>
      <c r="C775" s="20"/>
      <c r="D775" s="208"/>
      <c r="E775" s="208"/>
      <c r="F775" s="208"/>
      <c r="G775" s="208"/>
      <c r="H775" s="208"/>
      <c r="I775" s="208"/>
      <c r="J775" s="208"/>
      <c r="K775" s="208"/>
      <c r="L775" s="208"/>
      <c r="M775" s="208"/>
      <c r="N775" s="208"/>
      <c r="O775" s="208"/>
      <c r="P775" s="208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ht="22.5" customHeight="1">
      <c r="A776" s="20"/>
      <c r="B776" s="20"/>
      <c r="C776" s="20"/>
      <c r="D776" s="208"/>
      <c r="E776" s="208"/>
      <c r="F776" s="208"/>
      <c r="G776" s="208"/>
      <c r="H776" s="208"/>
      <c r="I776" s="208"/>
      <c r="J776" s="208"/>
      <c r="K776" s="208"/>
      <c r="L776" s="208"/>
      <c r="M776" s="208"/>
      <c r="N776" s="208"/>
      <c r="O776" s="208"/>
      <c r="P776" s="208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ht="22.5" customHeight="1">
      <c r="A777" s="20"/>
      <c r="B777" s="20"/>
      <c r="C777" s="20"/>
      <c r="D777" s="208"/>
      <c r="E777" s="208"/>
      <c r="F777" s="208"/>
      <c r="G777" s="208"/>
      <c r="H777" s="208"/>
      <c r="I777" s="208"/>
      <c r="J777" s="208"/>
      <c r="K777" s="208"/>
      <c r="L777" s="208"/>
      <c r="M777" s="208"/>
      <c r="N777" s="208"/>
      <c r="O777" s="208"/>
      <c r="P777" s="208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ht="22.5" customHeight="1">
      <c r="A778" s="20"/>
      <c r="B778" s="20"/>
      <c r="C778" s="20"/>
      <c r="D778" s="208"/>
      <c r="E778" s="208"/>
      <c r="F778" s="208"/>
      <c r="G778" s="208"/>
      <c r="H778" s="208"/>
      <c r="I778" s="208"/>
      <c r="J778" s="208"/>
      <c r="K778" s="208"/>
      <c r="L778" s="208"/>
      <c r="M778" s="208"/>
      <c r="N778" s="208"/>
      <c r="O778" s="208"/>
      <c r="P778" s="208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ht="22.5" customHeight="1">
      <c r="A779" s="20"/>
      <c r="B779" s="20"/>
      <c r="C779" s="20"/>
      <c r="D779" s="208"/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8"/>
      <c r="P779" s="208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ht="22.5" customHeight="1">
      <c r="A780" s="20"/>
      <c r="B780" s="20"/>
      <c r="C780" s="20"/>
      <c r="D780" s="208"/>
      <c r="E780" s="208"/>
      <c r="F780" s="208"/>
      <c r="G780" s="208"/>
      <c r="H780" s="208"/>
      <c r="I780" s="208"/>
      <c r="J780" s="208"/>
      <c r="K780" s="208"/>
      <c r="L780" s="208"/>
      <c r="M780" s="208"/>
      <c r="N780" s="208"/>
      <c r="O780" s="208"/>
      <c r="P780" s="208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ht="22.5" customHeight="1">
      <c r="A781" s="20"/>
      <c r="B781" s="20"/>
      <c r="C781" s="20"/>
      <c r="D781" s="208"/>
      <c r="E781" s="208"/>
      <c r="F781" s="208"/>
      <c r="G781" s="208"/>
      <c r="H781" s="208"/>
      <c r="I781" s="208"/>
      <c r="J781" s="208"/>
      <c r="K781" s="208"/>
      <c r="L781" s="208"/>
      <c r="M781" s="208"/>
      <c r="N781" s="208"/>
      <c r="O781" s="208"/>
      <c r="P781" s="208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ht="22.5" customHeight="1">
      <c r="A782" s="20"/>
      <c r="B782" s="20"/>
      <c r="C782" s="20"/>
      <c r="D782" s="208"/>
      <c r="E782" s="208"/>
      <c r="F782" s="208"/>
      <c r="G782" s="208"/>
      <c r="H782" s="208"/>
      <c r="I782" s="208"/>
      <c r="J782" s="208"/>
      <c r="K782" s="208"/>
      <c r="L782" s="208"/>
      <c r="M782" s="208"/>
      <c r="N782" s="208"/>
      <c r="O782" s="208"/>
      <c r="P782" s="208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ht="22.5" customHeight="1">
      <c r="A783" s="20"/>
      <c r="B783" s="20"/>
      <c r="C783" s="20"/>
      <c r="D783" s="208"/>
      <c r="E783" s="208"/>
      <c r="F783" s="208"/>
      <c r="G783" s="208"/>
      <c r="H783" s="208"/>
      <c r="I783" s="208"/>
      <c r="J783" s="208"/>
      <c r="K783" s="208"/>
      <c r="L783" s="208"/>
      <c r="M783" s="208"/>
      <c r="N783" s="208"/>
      <c r="O783" s="208"/>
      <c r="P783" s="208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ht="22.5" customHeight="1">
      <c r="A784" s="20"/>
      <c r="B784" s="20"/>
      <c r="C784" s="20"/>
      <c r="D784" s="208"/>
      <c r="E784" s="208"/>
      <c r="F784" s="208"/>
      <c r="G784" s="208"/>
      <c r="H784" s="208"/>
      <c r="I784" s="208"/>
      <c r="J784" s="208"/>
      <c r="K784" s="208"/>
      <c r="L784" s="208"/>
      <c r="M784" s="208"/>
      <c r="N784" s="208"/>
      <c r="O784" s="208"/>
      <c r="P784" s="208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ht="22.5" customHeight="1">
      <c r="A785" s="20"/>
      <c r="B785" s="20"/>
      <c r="C785" s="20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8"/>
      <c r="P785" s="208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ht="22.5" customHeight="1">
      <c r="A786" s="20"/>
      <c r="B786" s="20"/>
      <c r="C786" s="20"/>
      <c r="D786" s="208"/>
      <c r="E786" s="208"/>
      <c r="F786" s="208"/>
      <c r="G786" s="208"/>
      <c r="H786" s="208"/>
      <c r="I786" s="208"/>
      <c r="J786" s="208"/>
      <c r="K786" s="208"/>
      <c r="L786" s="208"/>
      <c r="M786" s="208"/>
      <c r="N786" s="208"/>
      <c r="O786" s="208"/>
      <c r="P786" s="208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ht="22.5" customHeight="1">
      <c r="A787" s="20"/>
      <c r="B787" s="20"/>
      <c r="C787" s="20"/>
      <c r="D787" s="208"/>
      <c r="E787" s="208"/>
      <c r="F787" s="208"/>
      <c r="G787" s="208"/>
      <c r="H787" s="208"/>
      <c r="I787" s="208"/>
      <c r="J787" s="208"/>
      <c r="K787" s="208"/>
      <c r="L787" s="208"/>
      <c r="M787" s="208"/>
      <c r="N787" s="208"/>
      <c r="O787" s="208"/>
      <c r="P787" s="208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ht="22.5" customHeight="1">
      <c r="A788" s="20"/>
      <c r="B788" s="20"/>
      <c r="C788" s="20"/>
      <c r="D788" s="208"/>
      <c r="E788" s="208"/>
      <c r="F788" s="208"/>
      <c r="G788" s="208"/>
      <c r="H788" s="208"/>
      <c r="I788" s="208"/>
      <c r="J788" s="208"/>
      <c r="K788" s="208"/>
      <c r="L788" s="208"/>
      <c r="M788" s="208"/>
      <c r="N788" s="208"/>
      <c r="O788" s="208"/>
      <c r="P788" s="208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ht="22.5" customHeight="1">
      <c r="A789" s="20"/>
      <c r="B789" s="20"/>
      <c r="C789" s="20"/>
      <c r="D789" s="208"/>
      <c r="E789" s="208"/>
      <c r="F789" s="208"/>
      <c r="G789" s="208"/>
      <c r="H789" s="208"/>
      <c r="I789" s="208"/>
      <c r="J789" s="208"/>
      <c r="K789" s="208"/>
      <c r="L789" s="208"/>
      <c r="M789" s="208"/>
      <c r="N789" s="208"/>
      <c r="O789" s="208"/>
      <c r="P789" s="208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ht="22.5" customHeight="1">
      <c r="A790" s="20"/>
      <c r="B790" s="20"/>
      <c r="C790" s="20"/>
      <c r="D790" s="208"/>
      <c r="E790" s="208"/>
      <c r="F790" s="208"/>
      <c r="G790" s="208"/>
      <c r="H790" s="208"/>
      <c r="I790" s="208"/>
      <c r="J790" s="208"/>
      <c r="K790" s="208"/>
      <c r="L790" s="208"/>
      <c r="M790" s="208"/>
      <c r="N790" s="208"/>
      <c r="O790" s="208"/>
      <c r="P790" s="208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ht="22.5" customHeight="1">
      <c r="A791" s="20"/>
      <c r="B791" s="20"/>
      <c r="C791" s="20"/>
      <c r="D791" s="208"/>
      <c r="E791" s="208"/>
      <c r="F791" s="208"/>
      <c r="G791" s="208"/>
      <c r="H791" s="208"/>
      <c r="I791" s="208"/>
      <c r="J791" s="208"/>
      <c r="K791" s="208"/>
      <c r="L791" s="208"/>
      <c r="M791" s="208"/>
      <c r="N791" s="208"/>
      <c r="O791" s="208"/>
      <c r="P791" s="208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ht="22.5" customHeight="1">
      <c r="A792" s="20"/>
      <c r="B792" s="20"/>
      <c r="C792" s="20"/>
      <c r="D792" s="208"/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8"/>
      <c r="P792" s="208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ht="22.5" customHeight="1">
      <c r="A793" s="20"/>
      <c r="B793" s="20"/>
      <c r="C793" s="20"/>
      <c r="D793" s="208"/>
      <c r="E793" s="208"/>
      <c r="F793" s="208"/>
      <c r="G793" s="208"/>
      <c r="H793" s="208"/>
      <c r="I793" s="208"/>
      <c r="J793" s="208"/>
      <c r="K793" s="208"/>
      <c r="L793" s="208"/>
      <c r="M793" s="208"/>
      <c r="N793" s="208"/>
      <c r="O793" s="208"/>
      <c r="P793" s="208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ht="22.5" customHeight="1">
      <c r="A794" s="20"/>
      <c r="B794" s="20"/>
      <c r="C794" s="20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8"/>
      <c r="P794" s="208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ht="22.5" customHeight="1">
      <c r="A795" s="20"/>
      <c r="B795" s="20"/>
      <c r="C795" s="20"/>
      <c r="D795" s="208"/>
      <c r="E795" s="208"/>
      <c r="F795" s="208"/>
      <c r="G795" s="208"/>
      <c r="H795" s="208"/>
      <c r="I795" s="208"/>
      <c r="J795" s="208"/>
      <c r="K795" s="208"/>
      <c r="L795" s="208"/>
      <c r="M795" s="208"/>
      <c r="N795" s="208"/>
      <c r="O795" s="208"/>
      <c r="P795" s="208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ht="22.5" customHeight="1">
      <c r="A796" s="20"/>
      <c r="B796" s="20"/>
      <c r="C796" s="20"/>
      <c r="D796" s="208"/>
      <c r="E796" s="208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ht="22.5" customHeight="1">
      <c r="A797" s="20"/>
      <c r="B797" s="20"/>
      <c r="C797" s="20"/>
      <c r="D797" s="208"/>
      <c r="E797" s="208"/>
      <c r="F797" s="208"/>
      <c r="G797" s="208"/>
      <c r="H797" s="208"/>
      <c r="I797" s="208"/>
      <c r="J797" s="208"/>
      <c r="K797" s="208"/>
      <c r="L797" s="208"/>
      <c r="M797" s="208"/>
      <c r="N797" s="208"/>
      <c r="O797" s="208"/>
      <c r="P797" s="208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ht="22.5" customHeight="1">
      <c r="A798" s="20"/>
      <c r="B798" s="20"/>
      <c r="C798" s="20"/>
      <c r="D798" s="208"/>
      <c r="E798" s="208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ht="22.5" customHeight="1">
      <c r="A799" s="20"/>
      <c r="B799" s="20"/>
      <c r="C799" s="20"/>
      <c r="D799" s="208"/>
      <c r="E799" s="208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ht="22.5" customHeight="1">
      <c r="A800" s="20"/>
      <c r="B800" s="20"/>
      <c r="C800" s="20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ht="22.5" customHeight="1">
      <c r="A801" s="20"/>
      <c r="B801" s="20"/>
      <c r="C801" s="20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ht="22.5" customHeight="1">
      <c r="A802" s="20"/>
      <c r="B802" s="20"/>
      <c r="C802" s="20"/>
      <c r="D802" s="208"/>
      <c r="E802" s="208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ht="22.5" customHeight="1">
      <c r="A803" s="20"/>
      <c r="B803" s="20"/>
      <c r="C803" s="20"/>
      <c r="D803" s="208"/>
      <c r="E803" s="208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ht="22.5" customHeight="1">
      <c r="A804" s="20"/>
      <c r="B804" s="20"/>
      <c r="C804" s="20"/>
      <c r="D804" s="208"/>
      <c r="E804" s="208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ht="22.5" customHeight="1">
      <c r="A805" s="20"/>
      <c r="B805" s="20"/>
      <c r="C805" s="20"/>
      <c r="D805" s="208"/>
      <c r="E805" s="208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ht="22.5" customHeight="1">
      <c r="A806" s="20"/>
      <c r="B806" s="20"/>
      <c r="C806" s="20"/>
      <c r="D806" s="208"/>
      <c r="E806" s="208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ht="22.5" customHeight="1">
      <c r="A807" s="20"/>
      <c r="B807" s="20"/>
      <c r="C807" s="20"/>
      <c r="D807" s="208"/>
      <c r="E807" s="208"/>
      <c r="F807" s="208"/>
      <c r="G807" s="208"/>
      <c r="H807" s="208"/>
      <c r="I807" s="208"/>
      <c r="J807" s="208"/>
      <c r="K807" s="208"/>
      <c r="L807" s="208"/>
      <c r="M807" s="208"/>
      <c r="N807" s="208"/>
      <c r="O807" s="208"/>
      <c r="P807" s="208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ht="22.5" customHeight="1">
      <c r="A808" s="20"/>
      <c r="B808" s="20"/>
      <c r="C808" s="20"/>
      <c r="D808" s="208"/>
      <c r="E808" s="208"/>
      <c r="F808" s="208"/>
      <c r="G808" s="208"/>
      <c r="H808" s="208"/>
      <c r="I808" s="208"/>
      <c r="J808" s="208"/>
      <c r="K808" s="208"/>
      <c r="L808" s="208"/>
      <c r="M808" s="208"/>
      <c r="N808" s="208"/>
      <c r="O808" s="208"/>
      <c r="P808" s="208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ht="22.5" customHeight="1">
      <c r="A809" s="20"/>
      <c r="B809" s="20"/>
      <c r="C809" s="20"/>
      <c r="D809" s="208"/>
      <c r="E809" s="208"/>
      <c r="F809" s="208"/>
      <c r="G809" s="208"/>
      <c r="H809" s="208"/>
      <c r="I809" s="208"/>
      <c r="J809" s="208"/>
      <c r="K809" s="208"/>
      <c r="L809" s="208"/>
      <c r="M809" s="208"/>
      <c r="N809" s="208"/>
      <c r="O809" s="208"/>
      <c r="P809" s="208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ht="22.5" customHeight="1">
      <c r="A810" s="20"/>
      <c r="B810" s="20"/>
      <c r="C810" s="20"/>
      <c r="D810" s="208"/>
      <c r="E810" s="208"/>
      <c r="F810" s="208"/>
      <c r="G810" s="208"/>
      <c r="H810" s="208"/>
      <c r="I810" s="208"/>
      <c r="J810" s="208"/>
      <c r="K810" s="208"/>
      <c r="L810" s="208"/>
      <c r="M810" s="208"/>
      <c r="N810" s="208"/>
      <c r="O810" s="208"/>
      <c r="P810" s="208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ht="22.5" customHeight="1">
      <c r="A811" s="20"/>
      <c r="B811" s="20"/>
      <c r="C811" s="20"/>
      <c r="D811" s="208"/>
      <c r="E811" s="208"/>
      <c r="F811" s="208"/>
      <c r="G811" s="208"/>
      <c r="H811" s="208"/>
      <c r="I811" s="208"/>
      <c r="J811" s="208"/>
      <c r="K811" s="208"/>
      <c r="L811" s="208"/>
      <c r="M811" s="208"/>
      <c r="N811" s="208"/>
      <c r="O811" s="208"/>
      <c r="P811" s="208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ht="22.5" customHeight="1">
      <c r="A812" s="20"/>
      <c r="B812" s="20"/>
      <c r="C812" s="20"/>
      <c r="D812" s="208"/>
      <c r="E812" s="208"/>
      <c r="F812" s="208"/>
      <c r="G812" s="208"/>
      <c r="H812" s="208"/>
      <c r="I812" s="208"/>
      <c r="J812" s="208"/>
      <c r="K812" s="208"/>
      <c r="L812" s="208"/>
      <c r="M812" s="208"/>
      <c r="N812" s="208"/>
      <c r="O812" s="208"/>
      <c r="P812" s="208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ht="22.5" customHeight="1">
      <c r="A813" s="20"/>
      <c r="B813" s="20"/>
      <c r="C813" s="20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8"/>
      <c r="P813" s="208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ht="22.5" customHeight="1">
      <c r="A814" s="20"/>
      <c r="B814" s="20"/>
      <c r="C814" s="20"/>
      <c r="D814" s="208"/>
      <c r="E814" s="208"/>
      <c r="F814" s="208"/>
      <c r="G814" s="208"/>
      <c r="H814" s="208"/>
      <c r="I814" s="208"/>
      <c r="J814" s="208"/>
      <c r="K814" s="208"/>
      <c r="L814" s="208"/>
      <c r="M814" s="208"/>
      <c r="N814" s="208"/>
      <c r="O814" s="208"/>
      <c r="P814" s="208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ht="22.5" customHeight="1">
      <c r="A815" s="20"/>
      <c r="B815" s="20"/>
      <c r="C815" s="20"/>
      <c r="D815" s="208"/>
      <c r="E815" s="208"/>
      <c r="F815" s="208"/>
      <c r="G815" s="208"/>
      <c r="H815" s="208"/>
      <c r="I815" s="208"/>
      <c r="J815" s="208"/>
      <c r="K815" s="208"/>
      <c r="L815" s="208"/>
      <c r="M815" s="208"/>
      <c r="N815" s="208"/>
      <c r="O815" s="208"/>
      <c r="P815" s="208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ht="22.5" customHeight="1">
      <c r="A816" s="20"/>
      <c r="B816" s="20"/>
      <c r="C816" s="20"/>
      <c r="D816" s="208"/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8"/>
      <c r="P816" s="208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ht="22.5" customHeight="1">
      <c r="A817" s="20"/>
      <c r="B817" s="20"/>
      <c r="C817" s="20"/>
      <c r="D817" s="208"/>
      <c r="E817" s="208"/>
      <c r="F817" s="208"/>
      <c r="G817" s="208"/>
      <c r="H817" s="208"/>
      <c r="I817" s="208"/>
      <c r="J817" s="208"/>
      <c r="K817" s="208"/>
      <c r="L817" s="208"/>
      <c r="M817" s="208"/>
      <c r="N817" s="208"/>
      <c r="O817" s="208"/>
      <c r="P817" s="208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ht="22.5" customHeight="1">
      <c r="A818" s="20"/>
      <c r="B818" s="20"/>
      <c r="C818" s="20"/>
      <c r="D818" s="208"/>
      <c r="E818" s="208"/>
      <c r="F818" s="208"/>
      <c r="G818" s="208"/>
      <c r="H818" s="208"/>
      <c r="I818" s="208"/>
      <c r="J818" s="208"/>
      <c r="K818" s="208"/>
      <c r="L818" s="208"/>
      <c r="M818" s="208"/>
      <c r="N818" s="208"/>
      <c r="O818" s="208"/>
      <c r="P818" s="208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ht="22.5" customHeight="1">
      <c r="A819" s="20"/>
      <c r="B819" s="20"/>
      <c r="C819" s="20"/>
      <c r="D819" s="208"/>
      <c r="E819" s="208"/>
      <c r="F819" s="208"/>
      <c r="G819" s="208"/>
      <c r="H819" s="208"/>
      <c r="I819" s="208"/>
      <c r="J819" s="208"/>
      <c r="K819" s="208"/>
      <c r="L819" s="208"/>
      <c r="M819" s="208"/>
      <c r="N819" s="208"/>
      <c r="O819" s="208"/>
      <c r="P819" s="208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ht="22.5" customHeight="1">
      <c r="A820" s="20"/>
      <c r="B820" s="20"/>
      <c r="C820" s="20"/>
      <c r="D820" s="208"/>
      <c r="E820" s="208"/>
      <c r="F820" s="208"/>
      <c r="G820" s="208"/>
      <c r="H820" s="208"/>
      <c r="I820" s="208"/>
      <c r="J820" s="208"/>
      <c r="K820" s="208"/>
      <c r="L820" s="208"/>
      <c r="M820" s="208"/>
      <c r="N820" s="208"/>
      <c r="O820" s="208"/>
      <c r="P820" s="208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ht="22.5" customHeight="1">
      <c r="A821" s="20"/>
      <c r="B821" s="20"/>
      <c r="C821" s="20"/>
      <c r="D821" s="208"/>
      <c r="E821" s="208"/>
      <c r="F821" s="208"/>
      <c r="G821" s="208"/>
      <c r="H821" s="208"/>
      <c r="I821" s="208"/>
      <c r="J821" s="208"/>
      <c r="K821" s="208"/>
      <c r="L821" s="208"/>
      <c r="M821" s="208"/>
      <c r="N821" s="208"/>
      <c r="O821" s="208"/>
      <c r="P821" s="208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ht="22.5" customHeight="1">
      <c r="A822" s="20"/>
      <c r="B822" s="20"/>
      <c r="C822" s="20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08"/>
      <c r="O822" s="208"/>
      <c r="P822" s="208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ht="22.5" customHeight="1">
      <c r="A823" s="20"/>
      <c r="B823" s="20"/>
      <c r="C823" s="20"/>
      <c r="D823" s="208"/>
      <c r="E823" s="208"/>
      <c r="F823" s="208"/>
      <c r="G823" s="208"/>
      <c r="H823" s="208"/>
      <c r="I823" s="208"/>
      <c r="J823" s="208"/>
      <c r="K823" s="208"/>
      <c r="L823" s="208"/>
      <c r="M823" s="208"/>
      <c r="N823" s="208"/>
      <c r="O823" s="208"/>
      <c r="P823" s="208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ht="22.5" customHeight="1">
      <c r="A824" s="20"/>
      <c r="B824" s="20"/>
      <c r="C824" s="20"/>
      <c r="D824" s="208"/>
      <c r="E824" s="208"/>
      <c r="F824" s="208"/>
      <c r="G824" s="208"/>
      <c r="H824" s="208"/>
      <c r="I824" s="208"/>
      <c r="J824" s="208"/>
      <c r="K824" s="208"/>
      <c r="L824" s="208"/>
      <c r="M824" s="208"/>
      <c r="N824" s="208"/>
      <c r="O824" s="208"/>
      <c r="P824" s="208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ht="22.5" customHeight="1">
      <c r="A825" s="20"/>
      <c r="B825" s="20"/>
      <c r="C825" s="20"/>
      <c r="D825" s="208"/>
      <c r="E825" s="208"/>
      <c r="F825" s="208"/>
      <c r="G825" s="208"/>
      <c r="H825" s="208"/>
      <c r="I825" s="208"/>
      <c r="J825" s="208"/>
      <c r="K825" s="208"/>
      <c r="L825" s="208"/>
      <c r="M825" s="208"/>
      <c r="N825" s="208"/>
      <c r="O825" s="208"/>
      <c r="P825" s="208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ht="22.5" customHeight="1">
      <c r="A826" s="20"/>
      <c r="B826" s="20"/>
      <c r="C826" s="20"/>
      <c r="D826" s="208"/>
      <c r="E826" s="208"/>
      <c r="F826" s="208"/>
      <c r="G826" s="208"/>
      <c r="H826" s="208"/>
      <c r="I826" s="208"/>
      <c r="J826" s="208"/>
      <c r="K826" s="208"/>
      <c r="L826" s="208"/>
      <c r="M826" s="208"/>
      <c r="N826" s="208"/>
      <c r="O826" s="208"/>
      <c r="P826" s="208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ht="22.5" customHeight="1">
      <c r="A827" s="20"/>
      <c r="B827" s="20"/>
      <c r="C827" s="20"/>
      <c r="D827" s="208"/>
      <c r="E827" s="208"/>
      <c r="F827" s="208"/>
      <c r="G827" s="208"/>
      <c r="H827" s="208"/>
      <c r="I827" s="208"/>
      <c r="J827" s="208"/>
      <c r="K827" s="208"/>
      <c r="L827" s="208"/>
      <c r="M827" s="208"/>
      <c r="N827" s="208"/>
      <c r="O827" s="208"/>
      <c r="P827" s="208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ht="22.5" customHeight="1">
      <c r="A828" s="20"/>
      <c r="B828" s="20"/>
      <c r="C828" s="20"/>
      <c r="D828" s="208"/>
      <c r="E828" s="208"/>
      <c r="F828" s="208"/>
      <c r="G828" s="208"/>
      <c r="H828" s="208"/>
      <c r="I828" s="208"/>
      <c r="J828" s="208"/>
      <c r="K828" s="208"/>
      <c r="L828" s="208"/>
      <c r="M828" s="208"/>
      <c r="N828" s="208"/>
      <c r="O828" s="208"/>
      <c r="P828" s="208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ht="22.5" customHeight="1">
      <c r="A829" s="20"/>
      <c r="B829" s="20"/>
      <c r="C829" s="20"/>
      <c r="D829" s="208"/>
      <c r="E829" s="208"/>
      <c r="F829" s="208"/>
      <c r="G829" s="208"/>
      <c r="H829" s="208"/>
      <c r="I829" s="208"/>
      <c r="J829" s="208"/>
      <c r="K829" s="208"/>
      <c r="L829" s="208"/>
      <c r="M829" s="208"/>
      <c r="N829" s="208"/>
      <c r="O829" s="208"/>
      <c r="P829" s="208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ht="22.5" customHeight="1">
      <c r="A830" s="20"/>
      <c r="B830" s="20"/>
      <c r="C830" s="20"/>
      <c r="D830" s="208"/>
      <c r="E830" s="208"/>
      <c r="F830" s="208"/>
      <c r="G830" s="208"/>
      <c r="H830" s="208"/>
      <c r="I830" s="208"/>
      <c r="J830" s="208"/>
      <c r="K830" s="208"/>
      <c r="L830" s="208"/>
      <c r="M830" s="208"/>
      <c r="N830" s="208"/>
      <c r="O830" s="208"/>
      <c r="P830" s="208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ht="22.5" customHeight="1">
      <c r="A831" s="20"/>
      <c r="B831" s="20"/>
      <c r="C831" s="20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08"/>
      <c r="O831" s="208"/>
      <c r="P831" s="208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ht="22.5" customHeight="1">
      <c r="A832" s="20"/>
      <c r="B832" s="20"/>
      <c r="C832" s="20"/>
      <c r="D832" s="208"/>
      <c r="E832" s="208"/>
      <c r="F832" s="208"/>
      <c r="G832" s="208"/>
      <c r="H832" s="208"/>
      <c r="I832" s="208"/>
      <c r="J832" s="208"/>
      <c r="K832" s="208"/>
      <c r="L832" s="208"/>
      <c r="M832" s="208"/>
      <c r="N832" s="208"/>
      <c r="O832" s="208"/>
      <c r="P832" s="208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ht="22.5" customHeight="1">
      <c r="A833" s="20"/>
      <c r="B833" s="20"/>
      <c r="C833" s="20"/>
      <c r="D833" s="208"/>
      <c r="E833" s="208"/>
      <c r="F833" s="208"/>
      <c r="G833" s="208"/>
      <c r="H833" s="208"/>
      <c r="I833" s="208"/>
      <c r="J833" s="208"/>
      <c r="K833" s="208"/>
      <c r="L833" s="208"/>
      <c r="M833" s="208"/>
      <c r="N833" s="208"/>
      <c r="O833" s="208"/>
      <c r="P833" s="208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ht="22.5" customHeight="1">
      <c r="A834" s="20"/>
      <c r="B834" s="20"/>
      <c r="C834" s="20"/>
      <c r="D834" s="208"/>
      <c r="E834" s="208"/>
      <c r="F834" s="208"/>
      <c r="G834" s="208"/>
      <c r="H834" s="208"/>
      <c r="I834" s="208"/>
      <c r="J834" s="208"/>
      <c r="K834" s="208"/>
      <c r="L834" s="208"/>
      <c r="M834" s="208"/>
      <c r="N834" s="208"/>
      <c r="O834" s="208"/>
      <c r="P834" s="208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ht="22.5" customHeight="1">
      <c r="A835" s="20"/>
      <c r="B835" s="20"/>
      <c r="C835" s="20"/>
      <c r="D835" s="208"/>
      <c r="E835" s="208"/>
      <c r="F835" s="208"/>
      <c r="G835" s="208"/>
      <c r="H835" s="208"/>
      <c r="I835" s="208"/>
      <c r="J835" s="208"/>
      <c r="K835" s="208"/>
      <c r="L835" s="208"/>
      <c r="M835" s="208"/>
      <c r="N835" s="208"/>
      <c r="O835" s="208"/>
      <c r="P835" s="208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ht="22.5" customHeight="1">
      <c r="A836" s="20"/>
      <c r="B836" s="20"/>
      <c r="C836" s="20"/>
      <c r="D836" s="208"/>
      <c r="E836" s="208"/>
      <c r="F836" s="208"/>
      <c r="G836" s="208"/>
      <c r="H836" s="208"/>
      <c r="I836" s="208"/>
      <c r="J836" s="208"/>
      <c r="K836" s="208"/>
      <c r="L836" s="208"/>
      <c r="M836" s="208"/>
      <c r="N836" s="208"/>
      <c r="O836" s="208"/>
      <c r="P836" s="208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ht="22.5" customHeight="1">
      <c r="A837" s="20"/>
      <c r="B837" s="20"/>
      <c r="C837" s="20"/>
      <c r="D837" s="208"/>
      <c r="E837" s="208"/>
      <c r="F837" s="208"/>
      <c r="G837" s="208"/>
      <c r="H837" s="208"/>
      <c r="I837" s="208"/>
      <c r="J837" s="208"/>
      <c r="K837" s="208"/>
      <c r="L837" s="208"/>
      <c r="M837" s="208"/>
      <c r="N837" s="208"/>
      <c r="O837" s="208"/>
      <c r="P837" s="208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ht="22.5" customHeight="1">
      <c r="A838" s="20"/>
      <c r="B838" s="20"/>
      <c r="C838" s="20"/>
      <c r="D838" s="208"/>
      <c r="E838" s="208"/>
      <c r="F838" s="208"/>
      <c r="G838" s="208"/>
      <c r="H838" s="208"/>
      <c r="I838" s="208"/>
      <c r="J838" s="208"/>
      <c r="K838" s="208"/>
      <c r="L838" s="208"/>
      <c r="M838" s="208"/>
      <c r="N838" s="208"/>
      <c r="O838" s="208"/>
      <c r="P838" s="208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ht="22.5" customHeight="1">
      <c r="A839" s="20"/>
      <c r="B839" s="20"/>
      <c r="C839" s="20"/>
      <c r="D839" s="208"/>
      <c r="E839" s="208"/>
      <c r="F839" s="208"/>
      <c r="G839" s="208"/>
      <c r="H839" s="208"/>
      <c r="I839" s="208"/>
      <c r="J839" s="208"/>
      <c r="K839" s="208"/>
      <c r="L839" s="208"/>
      <c r="M839" s="208"/>
      <c r="N839" s="208"/>
      <c r="O839" s="208"/>
      <c r="P839" s="208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ht="22.5" customHeight="1">
      <c r="A840" s="20"/>
      <c r="B840" s="20"/>
      <c r="C840" s="20"/>
      <c r="D840" s="208"/>
      <c r="E840" s="208"/>
      <c r="F840" s="208"/>
      <c r="G840" s="208"/>
      <c r="H840" s="208"/>
      <c r="I840" s="208"/>
      <c r="J840" s="208"/>
      <c r="K840" s="208"/>
      <c r="L840" s="208"/>
      <c r="M840" s="208"/>
      <c r="N840" s="208"/>
      <c r="O840" s="208"/>
      <c r="P840" s="208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ht="22.5" customHeight="1">
      <c r="A841" s="20"/>
      <c r="B841" s="20"/>
      <c r="C841" s="20"/>
      <c r="D841" s="208"/>
      <c r="E841" s="208"/>
      <c r="F841" s="208"/>
      <c r="G841" s="208"/>
      <c r="H841" s="208"/>
      <c r="I841" s="208"/>
      <c r="J841" s="208"/>
      <c r="K841" s="208"/>
      <c r="L841" s="208"/>
      <c r="M841" s="208"/>
      <c r="N841" s="208"/>
      <c r="O841" s="208"/>
      <c r="P841" s="208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ht="22.5" customHeight="1">
      <c r="A842" s="20"/>
      <c r="B842" s="20"/>
      <c r="C842" s="20"/>
      <c r="D842" s="208"/>
      <c r="E842" s="208"/>
      <c r="F842" s="208"/>
      <c r="G842" s="208"/>
      <c r="H842" s="208"/>
      <c r="I842" s="208"/>
      <c r="J842" s="208"/>
      <c r="K842" s="208"/>
      <c r="L842" s="208"/>
      <c r="M842" s="208"/>
      <c r="N842" s="208"/>
      <c r="O842" s="208"/>
      <c r="P842" s="208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ht="22.5" customHeight="1">
      <c r="A843" s="20"/>
      <c r="B843" s="20"/>
      <c r="C843" s="20"/>
      <c r="D843" s="208"/>
      <c r="E843" s="208"/>
      <c r="F843" s="208"/>
      <c r="G843" s="208"/>
      <c r="H843" s="208"/>
      <c r="I843" s="208"/>
      <c r="J843" s="208"/>
      <c r="K843" s="208"/>
      <c r="L843" s="208"/>
      <c r="M843" s="208"/>
      <c r="N843" s="208"/>
      <c r="O843" s="208"/>
      <c r="P843" s="208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ht="22.5" customHeight="1">
      <c r="A844" s="20"/>
      <c r="B844" s="20"/>
      <c r="C844" s="20"/>
      <c r="D844" s="208"/>
      <c r="E844" s="208"/>
      <c r="F844" s="208"/>
      <c r="G844" s="208"/>
      <c r="H844" s="208"/>
      <c r="I844" s="208"/>
      <c r="J844" s="208"/>
      <c r="K844" s="208"/>
      <c r="L844" s="208"/>
      <c r="M844" s="208"/>
      <c r="N844" s="208"/>
      <c r="O844" s="208"/>
      <c r="P844" s="208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ht="22.5" customHeight="1">
      <c r="A845" s="20"/>
      <c r="B845" s="20"/>
      <c r="C845" s="20"/>
      <c r="D845" s="208"/>
      <c r="E845" s="208"/>
      <c r="F845" s="208"/>
      <c r="G845" s="208"/>
      <c r="H845" s="208"/>
      <c r="I845" s="208"/>
      <c r="J845" s="208"/>
      <c r="K845" s="208"/>
      <c r="L845" s="208"/>
      <c r="M845" s="208"/>
      <c r="N845" s="208"/>
      <c r="O845" s="208"/>
      <c r="P845" s="208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ht="22.5" customHeight="1">
      <c r="A846" s="20"/>
      <c r="B846" s="20"/>
      <c r="C846" s="20"/>
      <c r="D846" s="208"/>
      <c r="E846" s="208"/>
      <c r="F846" s="208"/>
      <c r="G846" s="208"/>
      <c r="H846" s="208"/>
      <c r="I846" s="208"/>
      <c r="J846" s="208"/>
      <c r="K846" s="208"/>
      <c r="L846" s="208"/>
      <c r="M846" s="208"/>
      <c r="N846" s="208"/>
      <c r="O846" s="208"/>
      <c r="P846" s="208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ht="22.5" customHeight="1">
      <c r="A847" s="20"/>
      <c r="B847" s="20"/>
      <c r="C847" s="20"/>
      <c r="D847" s="208"/>
      <c r="E847" s="208"/>
      <c r="F847" s="208"/>
      <c r="G847" s="208"/>
      <c r="H847" s="208"/>
      <c r="I847" s="208"/>
      <c r="J847" s="208"/>
      <c r="K847" s="208"/>
      <c r="L847" s="208"/>
      <c r="M847" s="208"/>
      <c r="N847" s="208"/>
      <c r="O847" s="208"/>
      <c r="P847" s="208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ht="22.5" customHeight="1">
      <c r="A848" s="20"/>
      <c r="B848" s="20"/>
      <c r="C848" s="20"/>
      <c r="D848" s="208"/>
      <c r="E848" s="208"/>
      <c r="F848" s="208"/>
      <c r="G848" s="208"/>
      <c r="H848" s="208"/>
      <c r="I848" s="208"/>
      <c r="J848" s="208"/>
      <c r="K848" s="208"/>
      <c r="L848" s="208"/>
      <c r="M848" s="208"/>
      <c r="N848" s="208"/>
      <c r="O848" s="208"/>
      <c r="P848" s="208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ht="22.5" customHeight="1">
      <c r="A849" s="20"/>
      <c r="B849" s="20"/>
      <c r="C849" s="20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8"/>
      <c r="P849" s="208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ht="22.5" customHeight="1">
      <c r="A850" s="20"/>
      <c r="B850" s="20"/>
      <c r="C850" s="20"/>
      <c r="D850" s="208"/>
      <c r="E850" s="208"/>
      <c r="F850" s="208"/>
      <c r="G850" s="208"/>
      <c r="H850" s="208"/>
      <c r="I850" s="208"/>
      <c r="J850" s="208"/>
      <c r="K850" s="208"/>
      <c r="L850" s="208"/>
      <c r="M850" s="208"/>
      <c r="N850" s="208"/>
      <c r="O850" s="208"/>
      <c r="P850" s="208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ht="22.5" customHeight="1">
      <c r="A851" s="20"/>
      <c r="B851" s="20"/>
      <c r="C851" s="20"/>
      <c r="D851" s="208"/>
      <c r="E851" s="208"/>
      <c r="F851" s="208"/>
      <c r="G851" s="208"/>
      <c r="H851" s="208"/>
      <c r="I851" s="208"/>
      <c r="J851" s="208"/>
      <c r="K851" s="208"/>
      <c r="L851" s="208"/>
      <c r="M851" s="208"/>
      <c r="N851" s="208"/>
      <c r="O851" s="208"/>
      <c r="P851" s="208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ht="22.5" customHeight="1">
      <c r="A852" s="20"/>
      <c r="B852" s="20"/>
      <c r="C852" s="20"/>
      <c r="D852" s="208"/>
      <c r="E852" s="208"/>
      <c r="F852" s="208"/>
      <c r="G852" s="208"/>
      <c r="H852" s="208"/>
      <c r="I852" s="208"/>
      <c r="J852" s="208"/>
      <c r="K852" s="208"/>
      <c r="L852" s="208"/>
      <c r="M852" s="208"/>
      <c r="N852" s="208"/>
      <c r="O852" s="208"/>
      <c r="P852" s="208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ht="22.5" customHeight="1">
      <c r="A853" s="20"/>
      <c r="B853" s="20"/>
      <c r="C853" s="20"/>
      <c r="D853" s="208"/>
      <c r="E853" s="208"/>
      <c r="F853" s="208"/>
      <c r="G853" s="208"/>
      <c r="H853" s="208"/>
      <c r="I853" s="208"/>
      <c r="J853" s="208"/>
      <c r="K853" s="208"/>
      <c r="L853" s="208"/>
      <c r="M853" s="208"/>
      <c r="N853" s="208"/>
      <c r="O853" s="208"/>
      <c r="P853" s="208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ht="22.5" customHeight="1">
      <c r="A854" s="20"/>
      <c r="B854" s="20"/>
      <c r="C854" s="20"/>
      <c r="D854" s="208"/>
      <c r="E854" s="208"/>
      <c r="F854" s="208"/>
      <c r="G854" s="208"/>
      <c r="H854" s="208"/>
      <c r="I854" s="208"/>
      <c r="J854" s="208"/>
      <c r="K854" s="208"/>
      <c r="L854" s="208"/>
      <c r="M854" s="208"/>
      <c r="N854" s="208"/>
      <c r="O854" s="208"/>
      <c r="P854" s="208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ht="22.5" customHeight="1">
      <c r="A855" s="20"/>
      <c r="B855" s="20"/>
      <c r="C855" s="20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8"/>
      <c r="P855" s="208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ht="22.5" customHeight="1">
      <c r="A856" s="20"/>
      <c r="B856" s="20"/>
      <c r="C856" s="20"/>
      <c r="D856" s="208"/>
      <c r="E856" s="208"/>
      <c r="F856" s="208"/>
      <c r="G856" s="208"/>
      <c r="H856" s="208"/>
      <c r="I856" s="208"/>
      <c r="J856" s="208"/>
      <c r="K856" s="208"/>
      <c r="L856" s="208"/>
      <c r="M856" s="208"/>
      <c r="N856" s="208"/>
      <c r="O856" s="208"/>
      <c r="P856" s="208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ht="22.5" customHeight="1">
      <c r="A857" s="20"/>
      <c r="B857" s="20"/>
      <c r="C857" s="20"/>
      <c r="D857" s="208"/>
      <c r="E857" s="208"/>
      <c r="F857" s="208"/>
      <c r="G857" s="208"/>
      <c r="H857" s="208"/>
      <c r="I857" s="208"/>
      <c r="J857" s="208"/>
      <c r="K857" s="208"/>
      <c r="L857" s="208"/>
      <c r="M857" s="208"/>
      <c r="N857" s="208"/>
      <c r="O857" s="208"/>
      <c r="P857" s="208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ht="22.5" customHeight="1">
      <c r="A858" s="20"/>
      <c r="B858" s="20"/>
      <c r="C858" s="20"/>
      <c r="D858" s="208"/>
      <c r="E858" s="208"/>
      <c r="F858" s="208"/>
      <c r="G858" s="208"/>
      <c r="H858" s="208"/>
      <c r="I858" s="208"/>
      <c r="J858" s="208"/>
      <c r="K858" s="208"/>
      <c r="L858" s="208"/>
      <c r="M858" s="208"/>
      <c r="N858" s="208"/>
      <c r="O858" s="208"/>
      <c r="P858" s="208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ht="22.5" customHeight="1">
      <c r="A859" s="20"/>
      <c r="B859" s="20"/>
      <c r="C859" s="20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8"/>
      <c r="P859" s="208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ht="22.5" customHeight="1">
      <c r="A860" s="20"/>
      <c r="B860" s="20"/>
      <c r="C860" s="20"/>
      <c r="D860" s="208"/>
      <c r="E860" s="208"/>
      <c r="F860" s="208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ht="22.5" customHeight="1">
      <c r="A861" s="20"/>
      <c r="B861" s="20"/>
      <c r="C861" s="20"/>
      <c r="D861" s="208"/>
      <c r="E861" s="208"/>
      <c r="F861" s="208"/>
      <c r="G861" s="208"/>
      <c r="H861" s="208"/>
      <c r="I861" s="208"/>
      <c r="J861" s="208"/>
      <c r="K861" s="208"/>
      <c r="L861" s="208"/>
      <c r="M861" s="208"/>
      <c r="N861" s="208"/>
      <c r="O861" s="208"/>
      <c r="P861" s="208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ht="22.5" customHeight="1">
      <c r="A862" s="20"/>
      <c r="B862" s="20"/>
      <c r="C862" s="20"/>
      <c r="D862" s="208"/>
      <c r="E862" s="208"/>
      <c r="F862" s="208"/>
      <c r="G862" s="208"/>
      <c r="H862" s="208"/>
      <c r="I862" s="208"/>
      <c r="J862" s="208"/>
      <c r="K862" s="208"/>
      <c r="L862" s="208"/>
      <c r="M862" s="208"/>
      <c r="N862" s="208"/>
      <c r="O862" s="208"/>
      <c r="P862" s="208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ht="22.5" customHeight="1">
      <c r="A863" s="20"/>
      <c r="B863" s="20"/>
      <c r="C863" s="20"/>
      <c r="D863" s="208"/>
      <c r="E863" s="208"/>
      <c r="F863" s="208"/>
      <c r="G863" s="208"/>
      <c r="H863" s="208"/>
      <c r="I863" s="208"/>
      <c r="J863" s="208"/>
      <c r="K863" s="208"/>
      <c r="L863" s="208"/>
      <c r="M863" s="208"/>
      <c r="N863" s="208"/>
      <c r="O863" s="208"/>
      <c r="P863" s="208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ht="22.5" customHeight="1">
      <c r="A864" s="20"/>
      <c r="B864" s="20"/>
      <c r="C864" s="20"/>
      <c r="D864" s="208"/>
      <c r="E864" s="208"/>
      <c r="F864" s="208"/>
      <c r="G864" s="208"/>
      <c r="H864" s="208"/>
      <c r="I864" s="208"/>
      <c r="J864" s="208"/>
      <c r="K864" s="208"/>
      <c r="L864" s="208"/>
      <c r="M864" s="208"/>
      <c r="N864" s="208"/>
      <c r="O864" s="208"/>
      <c r="P864" s="208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ht="22.5" customHeight="1">
      <c r="A865" s="20"/>
      <c r="B865" s="20"/>
      <c r="C865" s="20"/>
      <c r="D865" s="208"/>
      <c r="E865" s="208"/>
      <c r="F865" s="208"/>
      <c r="G865" s="208"/>
      <c r="H865" s="208"/>
      <c r="I865" s="208"/>
      <c r="J865" s="208"/>
      <c r="K865" s="208"/>
      <c r="L865" s="208"/>
      <c r="M865" s="208"/>
      <c r="N865" s="208"/>
      <c r="O865" s="208"/>
      <c r="P865" s="208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ht="22.5" customHeight="1">
      <c r="A866" s="20"/>
      <c r="B866" s="20"/>
      <c r="C866" s="20"/>
      <c r="D866" s="208"/>
      <c r="E866" s="208"/>
      <c r="F866" s="208"/>
      <c r="G866" s="208"/>
      <c r="H866" s="208"/>
      <c r="I866" s="208"/>
      <c r="J866" s="208"/>
      <c r="K866" s="208"/>
      <c r="L866" s="208"/>
      <c r="M866" s="208"/>
      <c r="N866" s="208"/>
      <c r="O866" s="208"/>
      <c r="P866" s="208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ht="22.5" customHeight="1">
      <c r="A867" s="20"/>
      <c r="B867" s="20"/>
      <c r="C867" s="20"/>
      <c r="D867" s="208"/>
      <c r="E867" s="208"/>
      <c r="F867" s="208"/>
      <c r="G867" s="208"/>
      <c r="H867" s="208"/>
      <c r="I867" s="208"/>
      <c r="J867" s="208"/>
      <c r="K867" s="208"/>
      <c r="L867" s="208"/>
      <c r="M867" s="208"/>
      <c r="N867" s="208"/>
      <c r="O867" s="208"/>
      <c r="P867" s="208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ht="22.5" customHeight="1">
      <c r="A868" s="20"/>
      <c r="B868" s="20"/>
      <c r="C868" s="20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08"/>
      <c r="O868" s="208"/>
      <c r="P868" s="208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ht="22.5" customHeight="1">
      <c r="A869" s="20"/>
      <c r="B869" s="20"/>
      <c r="C869" s="20"/>
      <c r="D869" s="208"/>
      <c r="E869" s="208"/>
      <c r="F869" s="208"/>
      <c r="G869" s="208"/>
      <c r="H869" s="208"/>
      <c r="I869" s="208"/>
      <c r="J869" s="208"/>
      <c r="K869" s="208"/>
      <c r="L869" s="208"/>
      <c r="M869" s="208"/>
      <c r="N869" s="208"/>
      <c r="O869" s="208"/>
      <c r="P869" s="208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ht="22.5" customHeight="1">
      <c r="A870" s="20"/>
      <c r="B870" s="20"/>
      <c r="C870" s="20"/>
      <c r="D870" s="208"/>
      <c r="E870" s="208"/>
      <c r="F870" s="208"/>
      <c r="G870" s="208"/>
      <c r="H870" s="208"/>
      <c r="I870" s="208"/>
      <c r="J870" s="208"/>
      <c r="K870" s="208"/>
      <c r="L870" s="208"/>
      <c r="M870" s="208"/>
      <c r="N870" s="208"/>
      <c r="O870" s="208"/>
      <c r="P870" s="208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ht="22.5" customHeight="1">
      <c r="A871" s="20"/>
      <c r="B871" s="20"/>
      <c r="C871" s="20"/>
      <c r="D871" s="208"/>
      <c r="E871" s="208"/>
      <c r="F871" s="208"/>
      <c r="G871" s="208"/>
      <c r="H871" s="208"/>
      <c r="I871" s="208"/>
      <c r="J871" s="208"/>
      <c r="K871" s="208"/>
      <c r="L871" s="208"/>
      <c r="M871" s="208"/>
      <c r="N871" s="208"/>
      <c r="O871" s="208"/>
      <c r="P871" s="208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ht="22.5" customHeight="1">
      <c r="A872" s="20"/>
      <c r="B872" s="20"/>
      <c r="C872" s="20"/>
      <c r="D872" s="208"/>
      <c r="E872" s="208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ht="22.5" customHeight="1">
      <c r="A873" s="20"/>
      <c r="B873" s="20"/>
      <c r="C873" s="20"/>
      <c r="D873" s="208"/>
      <c r="E873" s="208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ht="22.5" customHeight="1">
      <c r="A874" s="20"/>
      <c r="B874" s="20"/>
      <c r="C874" s="20"/>
      <c r="D874" s="208"/>
      <c r="E874" s="208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ht="22.5" customHeight="1">
      <c r="A875" s="20"/>
      <c r="B875" s="20"/>
      <c r="C875" s="20"/>
      <c r="D875" s="208"/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ht="22.5" customHeight="1">
      <c r="A876" s="20"/>
      <c r="B876" s="20"/>
      <c r="C876" s="20"/>
      <c r="D876" s="208"/>
      <c r="E876" s="208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ht="22.5" customHeight="1">
      <c r="A877" s="20"/>
      <c r="B877" s="20"/>
      <c r="C877" s="20"/>
      <c r="D877" s="208"/>
      <c r="E877" s="208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ht="22.5" customHeight="1">
      <c r="A878" s="20"/>
      <c r="B878" s="20"/>
      <c r="C878" s="20"/>
      <c r="D878" s="208"/>
      <c r="E878" s="208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ht="22.5" customHeight="1">
      <c r="A879" s="20"/>
      <c r="B879" s="20"/>
      <c r="C879" s="20"/>
      <c r="D879" s="208"/>
      <c r="E879" s="208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ht="22.5" customHeight="1">
      <c r="A880" s="20"/>
      <c r="B880" s="20"/>
      <c r="C880" s="20"/>
      <c r="D880" s="208"/>
      <c r="E880" s="208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ht="22.5" customHeight="1">
      <c r="A881" s="20"/>
      <c r="B881" s="20"/>
      <c r="C881" s="20"/>
      <c r="D881" s="208"/>
      <c r="E881" s="208"/>
      <c r="F881" s="208"/>
      <c r="G881" s="208"/>
      <c r="H881" s="208"/>
      <c r="I881" s="208"/>
      <c r="J881" s="208"/>
      <c r="K881" s="208"/>
      <c r="L881" s="208"/>
      <c r="M881" s="208"/>
      <c r="N881" s="208"/>
      <c r="O881" s="208"/>
      <c r="P881" s="208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ht="22.5" customHeight="1">
      <c r="A882" s="20"/>
      <c r="B882" s="20"/>
      <c r="C882" s="20"/>
      <c r="D882" s="208"/>
      <c r="E882" s="208"/>
      <c r="F882" s="208"/>
      <c r="G882" s="208"/>
      <c r="H882" s="208"/>
      <c r="I882" s="208"/>
      <c r="J882" s="208"/>
      <c r="K882" s="208"/>
      <c r="L882" s="208"/>
      <c r="M882" s="208"/>
      <c r="N882" s="208"/>
      <c r="O882" s="208"/>
      <c r="P882" s="208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ht="22.5" customHeight="1">
      <c r="A883" s="20"/>
      <c r="B883" s="20"/>
      <c r="C883" s="20"/>
      <c r="D883" s="208"/>
      <c r="E883" s="208"/>
      <c r="F883" s="208"/>
      <c r="G883" s="208"/>
      <c r="H883" s="208"/>
      <c r="I883" s="208"/>
      <c r="J883" s="208"/>
      <c r="K883" s="208"/>
      <c r="L883" s="208"/>
      <c r="M883" s="208"/>
      <c r="N883" s="208"/>
      <c r="O883" s="208"/>
      <c r="P883" s="208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ht="22.5" customHeight="1">
      <c r="A884" s="20"/>
      <c r="B884" s="20"/>
      <c r="C884" s="20"/>
      <c r="D884" s="208"/>
      <c r="E884" s="208"/>
      <c r="F884" s="208"/>
      <c r="G884" s="208"/>
      <c r="H884" s="208"/>
      <c r="I884" s="208"/>
      <c r="J884" s="208"/>
      <c r="K884" s="208"/>
      <c r="L884" s="208"/>
      <c r="M884" s="208"/>
      <c r="N884" s="208"/>
      <c r="O884" s="208"/>
      <c r="P884" s="208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ht="22.5" customHeight="1">
      <c r="A885" s="20"/>
      <c r="B885" s="20"/>
      <c r="C885" s="20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8"/>
      <c r="P885" s="208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ht="22.5" customHeight="1">
      <c r="A886" s="20"/>
      <c r="B886" s="20"/>
      <c r="C886" s="20"/>
      <c r="D886" s="208"/>
      <c r="E886" s="208"/>
      <c r="F886" s="208"/>
      <c r="G886" s="208"/>
      <c r="H886" s="208"/>
      <c r="I886" s="208"/>
      <c r="J886" s="208"/>
      <c r="K886" s="208"/>
      <c r="L886" s="208"/>
      <c r="M886" s="208"/>
      <c r="N886" s="208"/>
      <c r="O886" s="208"/>
      <c r="P886" s="208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ht="22.5" customHeight="1">
      <c r="A887" s="20"/>
      <c r="B887" s="20"/>
      <c r="C887" s="20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08"/>
      <c r="P887" s="208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ht="22.5" customHeight="1">
      <c r="A888" s="20"/>
      <c r="B888" s="20"/>
      <c r="C888" s="20"/>
      <c r="D888" s="208"/>
      <c r="E888" s="208"/>
      <c r="F888" s="208"/>
      <c r="G888" s="208"/>
      <c r="H888" s="208"/>
      <c r="I888" s="208"/>
      <c r="J888" s="208"/>
      <c r="K888" s="208"/>
      <c r="L888" s="208"/>
      <c r="M888" s="208"/>
      <c r="N888" s="208"/>
      <c r="O888" s="208"/>
      <c r="P888" s="208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ht="22.5" customHeight="1">
      <c r="A889" s="20"/>
      <c r="B889" s="20"/>
      <c r="C889" s="20"/>
      <c r="D889" s="208"/>
      <c r="E889" s="208"/>
      <c r="F889" s="208"/>
      <c r="G889" s="208"/>
      <c r="H889" s="208"/>
      <c r="I889" s="208"/>
      <c r="J889" s="208"/>
      <c r="K889" s="208"/>
      <c r="L889" s="208"/>
      <c r="M889" s="208"/>
      <c r="N889" s="208"/>
      <c r="O889" s="208"/>
      <c r="P889" s="208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ht="22.5" customHeight="1">
      <c r="A890" s="20"/>
      <c r="B890" s="20"/>
      <c r="C890" s="20"/>
      <c r="D890" s="208"/>
      <c r="E890" s="208"/>
      <c r="F890" s="208"/>
      <c r="G890" s="208"/>
      <c r="H890" s="208"/>
      <c r="I890" s="208"/>
      <c r="J890" s="208"/>
      <c r="K890" s="208"/>
      <c r="L890" s="208"/>
      <c r="M890" s="208"/>
      <c r="N890" s="208"/>
      <c r="O890" s="208"/>
      <c r="P890" s="208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ht="22.5" customHeight="1">
      <c r="A891" s="20"/>
      <c r="B891" s="20"/>
      <c r="C891" s="20"/>
      <c r="D891" s="208"/>
      <c r="E891" s="208"/>
      <c r="F891" s="208"/>
      <c r="G891" s="208"/>
      <c r="H891" s="208"/>
      <c r="I891" s="208"/>
      <c r="J891" s="208"/>
      <c r="K891" s="208"/>
      <c r="L891" s="208"/>
      <c r="M891" s="208"/>
      <c r="N891" s="208"/>
      <c r="O891" s="208"/>
      <c r="P891" s="208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ht="22.5" customHeight="1">
      <c r="A892" s="20"/>
      <c r="B892" s="20"/>
      <c r="C892" s="20"/>
      <c r="D892" s="208"/>
      <c r="E892" s="208"/>
      <c r="F892" s="208"/>
      <c r="G892" s="208"/>
      <c r="H892" s="208"/>
      <c r="I892" s="208"/>
      <c r="J892" s="208"/>
      <c r="K892" s="208"/>
      <c r="L892" s="208"/>
      <c r="M892" s="208"/>
      <c r="N892" s="208"/>
      <c r="O892" s="208"/>
      <c r="P892" s="208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ht="22.5" customHeight="1">
      <c r="A893" s="20"/>
      <c r="B893" s="20"/>
      <c r="C893" s="20"/>
      <c r="D893" s="208"/>
      <c r="E893" s="208"/>
      <c r="F893" s="208"/>
      <c r="G893" s="208"/>
      <c r="H893" s="208"/>
      <c r="I893" s="208"/>
      <c r="J893" s="208"/>
      <c r="K893" s="208"/>
      <c r="L893" s="208"/>
      <c r="M893" s="208"/>
      <c r="N893" s="208"/>
      <c r="O893" s="208"/>
      <c r="P893" s="208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ht="22.5" customHeight="1">
      <c r="A894" s="20"/>
      <c r="B894" s="20"/>
      <c r="C894" s="20"/>
      <c r="D894" s="208"/>
      <c r="E894" s="208"/>
      <c r="F894" s="208"/>
      <c r="G894" s="208"/>
      <c r="H894" s="208"/>
      <c r="I894" s="208"/>
      <c r="J894" s="208"/>
      <c r="K894" s="208"/>
      <c r="L894" s="208"/>
      <c r="M894" s="208"/>
      <c r="N894" s="208"/>
      <c r="O894" s="208"/>
      <c r="P894" s="208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ht="22.5" customHeight="1">
      <c r="A895" s="20"/>
      <c r="B895" s="20"/>
      <c r="C895" s="20"/>
      <c r="D895" s="208"/>
      <c r="E895" s="208"/>
      <c r="F895" s="208"/>
      <c r="G895" s="208"/>
      <c r="H895" s="208"/>
      <c r="I895" s="208"/>
      <c r="J895" s="208"/>
      <c r="K895" s="208"/>
      <c r="L895" s="208"/>
      <c r="M895" s="208"/>
      <c r="N895" s="208"/>
      <c r="O895" s="208"/>
      <c r="P895" s="208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ht="22.5" customHeight="1">
      <c r="A896" s="20"/>
      <c r="B896" s="20"/>
      <c r="C896" s="20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8"/>
      <c r="P896" s="208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ht="22.5" customHeight="1">
      <c r="A897" s="20"/>
      <c r="B897" s="20"/>
      <c r="C897" s="20"/>
      <c r="D897" s="208"/>
      <c r="E897" s="208"/>
      <c r="F897" s="208"/>
      <c r="G897" s="208"/>
      <c r="H897" s="208"/>
      <c r="I897" s="208"/>
      <c r="J897" s="208"/>
      <c r="K897" s="208"/>
      <c r="L897" s="208"/>
      <c r="M897" s="208"/>
      <c r="N897" s="208"/>
      <c r="O897" s="208"/>
      <c r="P897" s="208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ht="22.5" customHeight="1">
      <c r="A898" s="20"/>
      <c r="B898" s="20"/>
      <c r="C898" s="20"/>
      <c r="D898" s="208"/>
      <c r="E898" s="208"/>
      <c r="F898" s="208"/>
      <c r="G898" s="208"/>
      <c r="H898" s="208"/>
      <c r="I898" s="208"/>
      <c r="J898" s="208"/>
      <c r="K898" s="208"/>
      <c r="L898" s="208"/>
      <c r="M898" s="208"/>
      <c r="N898" s="208"/>
      <c r="O898" s="208"/>
      <c r="P898" s="208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ht="22.5" customHeight="1">
      <c r="A899" s="20"/>
      <c r="B899" s="20"/>
      <c r="C899" s="20"/>
      <c r="D899" s="208"/>
      <c r="E899" s="208"/>
      <c r="F899" s="208"/>
      <c r="G899" s="208"/>
      <c r="H899" s="208"/>
      <c r="I899" s="208"/>
      <c r="J899" s="208"/>
      <c r="K899" s="208"/>
      <c r="L899" s="208"/>
      <c r="M899" s="208"/>
      <c r="N899" s="208"/>
      <c r="O899" s="208"/>
      <c r="P899" s="208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ht="22.5" customHeight="1">
      <c r="A900" s="20"/>
      <c r="B900" s="20"/>
      <c r="C900" s="20"/>
      <c r="D900" s="208"/>
      <c r="E900" s="208"/>
      <c r="F900" s="208"/>
      <c r="G900" s="208"/>
      <c r="H900" s="208"/>
      <c r="I900" s="208"/>
      <c r="J900" s="208"/>
      <c r="K900" s="208"/>
      <c r="L900" s="208"/>
      <c r="M900" s="208"/>
      <c r="N900" s="208"/>
      <c r="O900" s="208"/>
      <c r="P900" s="208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ht="22.5" customHeight="1">
      <c r="A901" s="20"/>
      <c r="B901" s="20"/>
      <c r="C901" s="20"/>
      <c r="D901" s="208"/>
      <c r="E901" s="208"/>
      <c r="F901" s="208"/>
      <c r="G901" s="208"/>
      <c r="H901" s="208"/>
      <c r="I901" s="208"/>
      <c r="J901" s="208"/>
      <c r="K901" s="208"/>
      <c r="L901" s="208"/>
      <c r="M901" s="208"/>
      <c r="N901" s="208"/>
      <c r="O901" s="208"/>
      <c r="P901" s="208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ht="22.5" customHeight="1">
      <c r="A902" s="20"/>
      <c r="B902" s="20"/>
      <c r="C902" s="20"/>
      <c r="D902" s="208"/>
      <c r="E902" s="208"/>
      <c r="F902" s="208"/>
      <c r="G902" s="208"/>
      <c r="H902" s="208"/>
      <c r="I902" s="208"/>
      <c r="J902" s="208"/>
      <c r="K902" s="208"/>
      <c r="L902" s="208"/>
      <c r="M902" s="208"/>
      <c r="N902" s="208"/>
      <c r="O902" s="208"/>
      <c r="P902" s="208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ht="22.5" customHeight="1">
      <c r="A903" s="20"/>
      <c r="B903" s="20"/>
      <c r="C903" s="20"/>
      <c r="D903" s="208"/>
      <c r="E903" s="208"/>
      <c r="F903" s="208"/>
      <c r="G903" s="208"/>
      <c r="H903" s="208"/>
      <c r="I903" s="208"/>
      <c r="J903" s="208"/>
      <c r="K903" s="208"/>
      <c r="L903" s="208"/>
      <c r="M903" s="208"/>
      <c r="N903" s="208"/>
      <c r="O903" s="208"/>
      <c r="P903" s="208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ht="22.5" customHeight="1">
      <c r="A904" s="20"/>
      <c r="B904" s="20"/>
      <c r="C904" s="20"/>
      <c r="D904" s="208"/>
      <c r="E904" s="208"/>
      <c r="F904" s="208"/>
      <c r="G904" s="208"/>
      <c r="H904" s="208"/>
      <c r="I904" s="208"/>
      <c r="J904" s="208"/>
      <c r="K904" s="208"/>
      <c r="L904" s="208"/>
      <c r="M904" s="208"/>
      <c r="N904" s="208"/>
      <c r="O904" s="208"/>
      <c r="P904" s="208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ht="22.5" customHeight="1">
      <c r="A905" s="20"/>
      <c r="B905" s="20"/>
      <c r="C905" s="20"/>
      <c r="D905" s="208"/>
      <c r="E905" s="208"/>
      <c r="F905" s="208"/>
      <c r="G905" s="208"/>
      <c r="H905" s="208"/>
      <c r="I905" s="208"/>
      <c r="J905" s="208"/>
      <c r="K905" s="208"/>
      <c r="L905" s="208"/>
      <c r="M905" s="208"/>
      <c r="N905" s="208"/>
      <c r="O905" s="208"/>
      <c r="P905" s="208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ht="22.5" customHeight="1">
      <c r="A906" s="20"/>
      <c r="B906" s="20"/>
      <c r="C906" s="20"/>
      <c r="D906" s="208"/>
      <c r="E906" s="208"/>
      <c r="F906" s="208"/>
      <c r="G906" s="208"/>
      <c r="H906" s="208"/>
      <c r="I906" s="208"/>
      <c r="J906" s="208"/>
      <c r="K906" s="208"/>
      <c r="L906" s="208"/>
      <c r="M906" s="208"/>
      <c r="N906" s="208"/>
      <c r="O906" s="208"/>
      <c r="P906" s="208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ht="22.5" customHeight="1">
      <c r="A907" s="20"/>
      <c r="B907" s="20"/>
      <c r="C907" s="20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8"/>
      <c r="P907" s="208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ht="22.5" customHeight="1">
      <c r="A908" s="20"/>
      <c r="B908" s="20"/>
      <c r="C908" s="20"/>
      <c r="D908" s="208"/>
      <c r="E908" s="208"/>
      <c r="F908" s="208"/>
      <c r="G908" s="208"/>
      <c r="H908" s="208"/>
      <c r="I908" s="208"/>
      <c r="J908" s="208"/>
      <c r="K908" s="208"/>
      <c r="L908" s="208"/>
      <c r="M908" s="208"/>
      <c r="N908" s="208"/>
      <c r="O908" s="208"/>
      <c r="P908" s="208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ht="22.5" customHeight="1">
      <c r="A909" s="20"/>
      <c r="B909" s="20"/>
      <c r="C909" s="20"/>
      <c r="D909" s="208"/>
      <c r="E909" s="208"/>
      <c r="F909" s="208"/>
      <c r="G909" s="208"/>
      <c r="H909" s="208"/>
      <c r="I909" s="208"/>
      <c r="J909" s="208"/>
      <c r="K909" s="208"/>
      <c r="L909" s="208"/>
      <c r="M909" s="208"/>
      <c r="N909" s="208"/>
      <c r="O909" s="208"/>
      <c r="P909" s="208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ht="22.5" customHeight="1">
      <c r="A910" s="20"/>
      <c r="B910" s="20"/>
      <c r="C910" s="20"/>
      <c r="D910" s="208"/>
      <c r="E910" s="208"/>
      <c r="F910" s="208"/>
      <c r="G910" s="208"/>
      <c r="H910" s="208"/>
      <c r="I910" s="208"/>
      <c r="J910" s="208"/>
      <c r="K910" s="208"/>
      <c r="L910" s="208"/>
      <c r="M910" s="208"/>
      <c r="N910" s="208"/>
      <c r="O910" s="208"/>
      <c r="P910" s="208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ht="22.5" customHeight="1">
      <c r="A911" s="20"/>
      <c r="B911" s="20"/>
      <c r="C911" s="20"/>
      <c r="D911" s="208"/>
      <c r="E911" s="208"/>
      <c r="F911" s="208"/>
      <c r="G911" s="208"/>
      <c r="H911" s="208"/>
      <c r="I911" s="208"/>
      <c r="J911" s="208"/>
      <c r="K911" s="208"/>
      <c r="L911" s="208"/>
      <c r="M911" s="208"/>
      <c r="N911" s="208"/>
      <c r="O911" s="208"/>
      <c r="P911" s="208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ht="22.5" customHeight="1">
      <c r="A912" s="20"/>
      <c r="B912" s="20"/>
      <c r="C912" s="20"/>
      <c r="D912" s="208"/>
      <c r="E912" s="208"/>
      <c r="F912" s="208"/>
      <c r="G912" s="208"/>
      <c r="H912" s="208"/>
      <c r="I912" s="208"/>
      <c r="J912" s="208"/>
      <c r="K912" s="208"/>
      <c r="L912" s="208"/>
      <c r="M912" s="208"/>
      <c r="N912" s="208"/>
      <c r="O912" s="208"/>
      <c r="P912" s="208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ht="22.5" customHeight="1">
      <c r="A913" s="20"/>
      <c r="B913" s="20"/>
      <c r="C913" s="20"/>
      <c r="D913" s="208"/>
      <c r="E913" s="208"/>
      <c r="F913" s="208"/>
      <c r="G913" s="208"/>
      <c r="H913" s="208"/>
      <c r="I913" s="208"/>
      <c r="J913" s="208"/>
      <c r="K913" s="208"/>
      <c r="L913" s="208"/>
      <c r="M913" s="208"/>
      <c r="N913" s="208"/>
      <c r="O913" s="208"/>
      <c r="P913" s="208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ht="22.5" customHeight="1">
      <c r="A914" s="20"/>
      <c r="B914" s="20"/>
      <c r="C914" s="20"/>
      <c r="D914" s="208"/>
      <c r="E914" s="208"/>
      <c r="F914" s="208"/>
      <c r="G914" s="208"/>
      <c r="H914" s="208"/>
      <c r="I914" s="208"/>
      <c r="J914" s="208"/>
      <c r="K914" s="208"/>
      <c r="L914" s="208"/>
      <c r="M914" s="208"/>
      <c r="N914" s="208"/>
      <c r="O914" s="208"/>
      <c r="P914" s="208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ht="22.5" customHeight="1">
      <c r="A915" s="20"/>
      <c r="B915" s="20"/>
      <c r="C915" s="20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208"/>
      <c r="O915" s="208"/>
      <c r="P915" s="208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ht="22.5" customHeight="1">
      <c r="A916" s="20"/>
      <c r="B916" s="20"/>
      <c r="C916" s="20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8"/>
      <c r="P916" s="208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ht="22.5" customHeight="1">
      <c r="A917" s="20"/>
      <c r="B917" s="20"/>
      <c r="C917" s="20"/>
      <c r="D917" s="208"/>
      <c r="E917" s="208"/>
      <c r="F917" s="208"/>
      <c r="G917" s="208"/>
      <c r="H917" s="208"/>
      <c r="I917" s="208"/>
      <c r="J917" s="208"/>
      <c r="K917" s="208"/>
      <c r="L917" s="208"/>
      <c r="M917" s="208"/>
      <c r="N917" s="208"/>
      <c r="O917" s="208"/>
      <c r="P917" s="208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ht="22.5" customHeight="1">
      <c r="A918" s="20"/>
      <c r="B918" s="20"/>
      <c r="C918" s="20"/>
      <c r="D918" s="208"/>
      <c r="E918" s="208"/>
      <c r="F918" s="208"/>
      <c r="G918" s="208"/>
      <c r="H918" s="208"/>
      <c r="I918" s="208"/>
      <c r="J918" s="208"/>
      <c r="K918" s="208"/>
      <c r="L918" s="208"/>
      <c r="M918" s="208"/>
      <c r="N918" s="208"/>
      <c r="O918" s="208"/>
      <c r="P918" s="208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ht="22.5" customHeight="1">
      <c r="A919" s="20"/>
      <c r="B919" s="20"/>
      <c r="C919" s="20"/>
      <c r="D919" s="208"/>
      <c r="E919" s="208"/>
      <c r="F919" s="208"/>
      <c r="G919" s="208"/>
      <c r="H919" s="208"/>
      <c r="I919" s="208"/>
      <c r="J919" s="208"/>
      <c r="K919" s="208"/>
      <c r="L919" s="208"/>
      <c r="M919" s="208"/>
      <c r="N919" s="208"/>
      <c r="O919" s="208"/>
      <c r="P919" s="208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ht="22.5" customHeight="1">
      <c r="A920" s="20"/>
      <c r="B920" s="20"/>
      <c r="C920" s="20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8"/>
      <c r="P920" s="208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ht="22.5" customHeight="1">
      <c r="A921" s="20"/>
      <c r="B921" s="20"/>
      <c r="C921" s="20"/>
      <c r="D921" s="208"/>
      <c r="E921" s="208"/>
      <c r="F921" s="208"/>
      <c r="G921" s="208"/>
      <c r="H921" s="208"/>
      <c r="I921" s="208"/>
      <c r="J921" s="208"/>
      <c r="K921" s="208"/>
      <c r="L921" s="208"/>
      <c r="M921" s="208"/>
      <c r="N921" s="208"/>
      <c r="O921" s="208"/>
      <c r="P921" s="208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ht="22.5" customHeight="1">
      <c r="A922" s="20"/>
      <c r="B922" s="20"/>
      <c r="C922" s="20"/>
      <c r="D922" s="208"/>
      <c r="E922" s="208"/>
      <c r="F922" s="208"/>
      <c r="G922" s="208"/>
      <c r="H922" s="208"/>
      <c r="I922" s="208"/>
      <c r="J922" s="208"/>
      <c r="K922" s="208"/>
      <c r="L922" s="208"/>
      <c r="M922" s="208"/>
      <c r="N922" s="208"/>
      <c r="O922" s="208"/>
      <c r="P922" s="208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ht="22.5" customHeight="1">
      <c r="A923" s="20"/>
      <c r="B923" s="20"/>
      <c r="C923" s="20"/>
      <c r="D923" s="208"/>
      <c r="E923" s="208"/>
      <c r="F923" s="208"/>
      <c r="G923" s="208"/>
      <c r="H923" s="208"/>
      <c r="I923" s="208"/>
      <c r="J923" s="208"/>
      <c r="K923" s="208"/>
      <c r="L923" s="208"/>
      <c r="M923" s="208"/>
      <c r="N923" s="208"/>
      <c r="O923" s="208"/>
      <c r="P923" s="208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ht="22.5" customHeight="1">
      <c r="A924" s="20"/>
      <c r="B924" s="20"/>
      <c r="C924" s="20"/>
      <c r="D924" s="208"/>
      <c r="E924" s="208"/>
      <c r="F924" s="208"/>
      <c r="G924" s="208"/>
      <c r="H924" s="208"/>
      <c r="I924" s="208"/>
      <c r="J924" s="208"/>
      <c r="K924" s="208"/>
      <c r="L924" s="208"/>
      <c r="M924" s="208"/>
      <c r="N924" s="208"/>
      <c r="O924" s="208"/>
      <c r="P924" s="208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ht="22.5" customHeight="1">
      <c r="A925" s="20"/>
      <c r="B925" s="20"/>
      <c r="C925" s="20"/>
      <c r="D925" s="208"/>
      <c r="E925" s="208"/>
      <c r="F925" s="208"/>
      <c r="G925" s="208"/>
      <c r="H925" s="208"/>
      <c r="I925" s="208"/>
      <c r="J925" s="208"/>
      <c r="K925" s="208"/>
      <c r="L925" s="208"/>
      <c r="M925" s="208"/>
      <c r="N925" s="208"/>
      <c r="O925" s="208"/>
      <c r="P925" s="208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ht="22.5" customHeight="1">
      <c r="A926" s="20"/>
      <c r="B926" s="20"/>
      <c r="C926" s="20"/>
      <c r="D926" s="208"/>
      <c r="E926" s="208"/>
      <c r="F926" s="208"/>
      <c r="G926" s="208"/>
      <c r="H926" s="208"/>
      <c r="I926" s="208"/>
      <c r="J926" s="208"/>
      <c r="K926" s="208"/>
      <c r="L926" s="208"/>
      <c r="M926" s="208"/>
      <c r="N926" s="208"/>
      <c r="O926" s="208"/>
      <c r="P926" s="208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ht="22.5" customHeight="1">
      <c r="A927" s="20"/>
      <c r="B927" s="20"/>
      <c r="C927" s="20"/>
      <c r="D927" s="208"/>
      <c r="E927" s="208"/>
      <c r="F927" s="208"/>
      <c r="G927" s="208"/>
      <c r="H927" s="208"/>
      <c r="I927" s="208"/>
      <c r="J927" s="208"/>
      <c r="K927" s="208"/>
      <c r="L927" s="208"/>
      <c r="M927" s="208"/>
      <c r="N927" s="208"/>
      <c r="O927" s="208"/>
      <c r="P927" s="208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ht="22.5" customHeight="1">
      <c r="A928" s="20"/>
      <c r="B928" s="20"/>
      <c r="C928" s="20"/>
      <c r="D928" s="208"/>
      <c r="E928" s="208"/>
      <c r="F928" s="208"/>
      <c r="G928" s="208"/>
      <c r="H928" s="208"/>
      <c r="I928" s="208"/>
      <c r="J928" s="208"/>
      <c r="K928" s="208"/>
      <c r="L928" s="208"/>
      <c r="M928" s="208"/>
      <c r="N928" s="208"/>
      <c r="O928" s="208"/>
      <c r="P928" s="208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ht="22.5" customHeight="1">
      <c r="A929" s="20"/>
      <c r="B929" s="20"/>
      <c r="C929" s="20"/>
      <c r="D929" s="208"/>
      <c r="E929" s="208"/>
      <c r="F929" s="208"/>
      <c r="G929" s="208"/>
      <c r="H929" s="208"/>
      <c r="I929" s="208"/>
      <c r="J929" s="208"/>
      <c r="K929" s="208"/>
      <c r="L929" s="208"/>
      <c r="M929" s="208"/>
      <c r="N929" s="208"/>
      <c r="O929" s="208"/>
      <c r="P929" s="208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ht="22.5" customHeight="1">
      <c r="A930" s="20"/>
      <c r="B930" s="20"/>
      <c r="C930" s="20"/>
      <c r="D930" s="208"/>
      <c r="E930" s="208"/>
      <c r="F930" s="208"/>
      <c r="G930" s="208"/>
      <c r="H930" s="208"/>
      <c r="I930" s="208"/>
      <c r="J930" s="208"/>
      <c r="K930" s="208"/>
      <c r="L930" s="208"/>
      <c r="M930" s="208"/>
      <c r="N930" s="208"/>
      <c r="O930" s="208"/>
      <c r="P930" s="208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ht="22.5" customHeight="1">
      <c r="A931" s="20"/>
      <c r="B931" s="20"/>
      <c r="C931" s="20"/>
      <c r="D931" s="208"/>
      <c r="E931" s="208"/>
      <c r="F931" s="208"/>
      <c r="G931" s="208"/>
      <c r="H931" s="208"/>
      <c r="I931" s="208"/>
      <c r="J931" s="208"/>
      <c r="K931" s="208"/>
      <c r="L931" s="208"/>
      <c r="M931" s="208"/>
      <c r="N931" s="208"/>
      <c r="O931" s="208"/>
      <c r="P931" s="208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ht="22.5" customHeight="1">
      <c r="A932" s="20"/>
      <c r="B932" s="20"/>
      <c r="C932" s="20"/>
      <c r="D932" s="208"/>
      <c r="E932" s="208"/>
      <c r="F932" s="208"/>
      <c r="G932" s="208"/>
      <c r="H932" s="208"/>
      <c r="I932" s="208"/>
      <c r="J932" s="208"/>
      <c r="K932" s="208"/>
      <c r="L932" s="208"/>
      <c r="M932" s="208"/>
      <c r="N932" s="208"/>
      <c r="O932" s="208"/>
      <c r="P932" s="208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ht="22.5" customHeight="1">
      <c r="A933" s="20"/>
      <c r="B933" s="20"/>
      <c r="C933" s="20"/>
      <c r="D933" s="208"/>
      <c r="E933" s="208"/>
      <c r="F933" s="208"/>
      <c r="G933" s="208"/>
      <c r="H933" s="208"/>
      <c r="I933" s="208"/>
      <c r="J933" s="208"/>
      <c r="K933" s="208"/>
      <c r="L933" s="208"/>
      <c r="M933" s="208"/>
      <c r="N933" s="208"/>
      <c r="O933" s="208"/>
      <c r="P933" s="208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ht="22.5" customHeight="1">
      <c r="A934" s="20"/>
      <c r="B934" s="20"/>
      <c r="C934" s="20"/>
      <c r="D934" s="208"/>
      <c r="E934" s="208"/>
      <c r="F934" s="208"/>
      <c r="G934" s="208"/>
      <c r="H934" s="208"/>
      <c r="I934" s="208"/>
      <c r="J934" s="208"/>
      <c r="K934" s="208"/>
      <c r="L934" s="208"/>
      <c r="M934" s="208"/>
      <c r="N934" s="208"/>
      <c r="O934" s="208"/>
      <c r="P934" s="208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ht="22.5" customHeight="1">
      <c r="A935" s="20"/>
      <c r="B935" s="20"/>
      <c r="C935" s="20"/>
      <c r="D935" s="208"/>
      <c r="E935" s="208"/>
      <c r="F935" s="208"/>
      <c r="G935" s="208"/>
      <c r="H935" s="208"/>
      <c r="I935" s="208"/>
      <c r="J935" s="208"/>
      <c r="K935" s="208"/>
      <c r="L935" s="208"/>
      <c r="M935" s="208"/>
      <c r="N935" s="208"/>
      <c r="O935" s="208"/>
      <c r="P935" s="208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ht="22.5" customHeight="1">
      <c r="A936" s="20"/>
      <c r="B936" s="20"/>
      <c r="C936" s="20"/>
      <c r="D936" s="208"/>
      <c r="E936" s="208"/>
      <c r="F936" s="208"/>
      <c r="G936" s="208"/>
      <c r="H936" s="208"/>
      <c r="I936" s="208"/>
      <c r="J936" s="208"/>
      <c r="K936" s="208"/>
      <c r="L936" s="208"/>
      <c r="M936" s="208"/>
      <c r="N936" s="208"/>
      <c r="O936" s="208"/>
      <c r="P936" s="208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ht="22.5" customHeight="1">
      <c r="A937" s="20"/>
      <c r="B937" s="20"/>
      <c r="C937" s="20"/>
      <c r="D937" s="208"/>
      <c r="E937" s="208"/>
      <c r="F937" s="208"/>
      <c r="G937" s="208"/>
      <c r="H937" s="208"/>
      <c r="I937" s="208"/>
      <c r="J937" s="208"/>
      <c r="K937" s="208"/>
      <c r="L937" s="208"/>
      <c r="M937" s="208"/>
      <c r="N937" s="208"/>
      <c r="O937" s="208"/>
      <c r="P937" s="208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ht="22.5" customHeight="1">
      <c r="A938" s="20"/>
      <c r="B938" s="20"/>
      <c r="C938" s="20"/>
      <c r="D938" s="208"/>
      <c r="E938" s="208"/>
      <c r="F938" s="208"/>
      <c r="G938" s="208"/>
      <c r="H938" s="208"/>
      <c r="I938" s="208"/>
      <c r="J938" s="208"/>
      <c r="K938" s="208"/>
      <c r="L938" s="208"/>
      <c r="M938" s="208"/>
      <c r="N938" s="208"/>
      <c r="O938" s="208"/>
      <c r="P938" s="208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ht="22.5" customHeight="1">
      <c r="A939" s="20"/>
      <c r="B939" s="20"/>
      <c r="C939" s="20"/>
      <c r="D939" s="208"/>
      <c r="E939" s="208"/>
      <c r="F939" s="208"/>
      <c r="G939" s="208"/>
      <c r="H939" s="208"/>
      <c r="I939" s="208"/>
      <c r="J939" s="208"/>
      <c r="K939" s="208"/>
      <c r="L939" s="208"/>
      <c r="M939" s="208"/>
      <c r="N939" s="208"/>
      <c r="O939" s="208"/>
      <c r="P939" s="208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ht="22.5" customHeight="1">
      <c r="A940" s="20"/>
      <c r="B940" s="20"/>
      <c r="C940" s="20"/>
      <c r="D940" s="208"/>
      <c r="E940" s="208"/>
      <c r="F940" s="208"/>
      <c r="G940" s="208"/>
      <c r="H940" s="208"/>
      <c r="I940" s="208"/>
      <c r="J940" s="208"/>
      <c r="K940" s="208"/>
      <c r="L940" s="208"/>
      <c r="M940" s="208"/>
      <c r="N940" s="208"/>
      <c r="O940" s="208"/>
      <c r="P940" s="208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ht="22.5" customHeight="1">
      <c r="A941" s="20"/>
      <c r="B941" s="20"/>
      <c r="C941" s="20"/>
      <c r="D941" s="208"/>
      <c r="E941" s="208"/>
      <c r="F941" s="208"/>
      <c r="G941" s="208"/>
      <c r="H941" s="208"/>
      <c r="I941" s="208"/>
      <c r="J941" s="208"/>
      <c r="K941" s="208"/>
      <c r="L941" s="208"/>
      <c r="M941" s="208"/>
      <c r="N941" s="208"/>
      <c r="O941" s="208"/>
      <c r="P941" s="208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ht="22.5" customHeight="1">
      <c r="A942" s="20"/>
      <c r="B942" s="20"/>
      <c r="C942" s="20"/>
      <c r="D942" s="208"/>
      <c r="E942" s="208"/>
      <c r="F942" s="208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ht="22.5" customHeight="1">
      <c r="A943" s="20"/>
      <c r="B943" s="20"/>
      <c r="C943" s="20"/>
      <c r="D943" s="208"/>
      <c r="E943" s="208"/>
      <c r="F943" s="208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ht="22.5" customHeight="1">
      <c r="A944" s="20"/>
      <c r="B944" s="20"/>
      <c r="C944" s="20"/>
      <c r="D944" s="208"/>
      <c r="E944" s="208"/>
      <c r="F944" s="208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ht="22.5" customHeight="1">
      <c r="A945" s="20"/>
      <c r="B945" s="20"/>
      <c r="C945" s="20"/>
      <c r="D945" s="208"/>
      <c r="E945" s="208"/>
      <c r="F945" s="208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ht="22.5" customHeight="1">
      <c r="A946" s="20"/>
      <c r="B946" s="20"/>
      <c r="C946" s="20"/>
      <c r="D946" s="208"/>
      <c r="E946" s="208"/>
      <c r="F946" s="208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ht="22.5" customHeight="1">
      <c r="A947" s="20"/>
      <c r="B947" s="20"/>
      <c r="C947" s="20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ht="22.5" customHeight="1">
      <c r="A948" s="20"/>
      <c r="B948" s="20"/>
      <c r="C948" s="20"/>
      <c r="D948" s="208"/>
      <c r="E948" s="208"/>
      <c r="F948" s="208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ht="22.5" customHeight="1">
      <c r="A949" s="20"/>
      <c r="B949" s="20"/>
      <c r="C949" s="20"/>
      <c r="D949" s="208"/>
      <c r="E949" s="208"/>
      <c r="F949" s="208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ht="22.5" customHeight="1">
      <c r="A950" s="20"/>
      <c r="B950" s="20"/>
      <c r="C950" s="20"/>
      <c r="D950" s="208"/>
      <c r="E950" s="208"/>
      <c r="F950" s="208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ht="22.5" customHeight="1">
      <c r="A951" s="20"/>
      <c r="B951" s="20"/>
      <c r="C951" s="20"/>
      <c r="D951" s="208"/>
      <c r="E951" s="208"/>
      <c r="F951" s="208"/>
      <c r="G951" s="208"/>
      <c r="H951" s="208"/>
      <c r="I951" s="208"/>
      <c r="J951" s="208"/>
      <c r="K951" s="208"/>
      <c r="L951" s="208"/>
      <c r="M951" s="208"/>
      <c r="N951" s="208"/>
      <c r="O951" s="208"/>
      <c r="P951" s="208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ht="22.5" customHeight="1">
      <c r="A952" s="20"/>
      <c r="B952" s="20"/>
      <c r="C952" s="20"/>
      <c r="D952" s="208"/>
      <c r="E952" s="208"/>
      <c r="F952" s="208"/>
      <c r="G952" s="208"/>
      <c r="H952" s="208"/>
      <c r="I952" s="208"/>
      <c r="J952" s="208"/>
      <c r="K952" s="208"/>
      <c r="L952" s="208"/>
      <c r="M952" s="208"/>
      <c r="N952" s="208"/>
      <c r="O952" s="208"/>
      <c r="P952" s="208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ht="22.5" customHeight="1">
      <c r="A953" s="20"/>
      <c r="B953" s="20"/>
      <c r="C953" s="20"/>
      <c r="D953" s="208"/>
      <c r="E953" s="208"/>
      <c r="F953" s="208"/>
      <c r="G953" s="208"/>
      <c r="H953" s="208"/>
      <c r="I953" s="208"/>
      <c r="J953" s="208"/>
      <c r="K953" s="208"/>
      <c r="L953" s="208"/>
      <c r="M953" s="208"/>
      <c r="N953" s="208"/>
      <c r="O953" s="208"/>
      <c r="P953" s="208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ht="22.5" customHeight="1">
      <c r="A954" s="20"/>
      <c r="B954" s="20"/>
      <c r="C954" s="20"/>
      <c r="D954" s="208"/>
      <c r="E954" s="208"/>
      <c r="F954" s="208"/>
      <c r="G954" s="208"/>
      <c r="H954" s="208"/>
      <c r="I954" s="208"/>
      <c r="J954" s="208"/>
      <c r="K954" s="208"/>
      <c r="L954" s="208"/>
      <c r="M954" s="208"/>
      <c r="N954" s="208"/>
      <c r="O954" s="208"/>
      <c r="P954" s="208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ht="22.5" customHeight="1">
      <c r="A955" s="20"/>
      <c r="B955" s="20"/>
      <c r="C955" s="20"/>
      <c r="D955" s="208"/>
      <c r="E955" s="208"/>
      <c r="F955" s="208"/>
      <c r="G955" s="208"/>
      <c r="H955" s="208"/>
      <c r="I955" s="208"/>
      <c r="J955" s="208"/>
      <c r="K955" s="208"/>
      <c r="L955" s="208"/>
      <c r="M955" s="208"/>
      <c r="N955" s="208"/>
      <c r="O955" s="208"/>
      <c r="P955" s="208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ht="22.5" customHeight="1">
      <c r="A956" s="20"/>
      <c r="B956" s="20"/>
      <c r="C956" s="20"/>
      <c r="D956" s="208"/>
      <c r="E956" s="208"/>
      <c r="F956" s="208"/>
      <c r="G956" s="208"/>
      <c r="H956" s="208"/>
      <c r="I956" s="208"/>
      <c r="J956" s="208"/>
      <c r="K956" s="208"/>
      <c r="L956" s="208"/>
      <c r="M956" s="208"/>
      <c r="N956" s="208"/>
      <c r="O956" s="208"/>
      <c r="P956" s="208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ht="22.5" customHeight="1">
      <c r="A957" s="20"/>
      <c r="B957" s="20"/>
      <c r="C957" s="20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8"/>
      <c r="P957" s="208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ht="22.5" customHeight="1">
      <c r="A958" s="20"/>
      <c r="B958" s="20"/>
      <c r="C958" s="20"/>
      <c r="D958" s="208"/>
      <c r="E958" s="208"/>
      <c r="F958" s="208"/>
      <c r="G958" s="208"/>
      <c r="H958" s="208"/>
      <c r="I958" s="208"/>
      <c r="J958" s="208"/>
      <c r="K958" s="208"/>
      <c r="L958" s="208"/>
      <c r="M958" s="208"/>
      <c r="N958" s="208"/>
      <c r="O958" s="208"/>
      <c r="P958" s="208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ht="22.5" customHeight="1">
      <c r="A959" s="20"/>
      <c r="B959" s="20"/>
      <c r="C959" s="20"/>
      <c r="D959" s="208"/>
      <c r="E959" s="208"/>
      <c r="F959" s="208"/>
      <c r="G959" s="208"/>
      <c r="H959" s="208"/>
      <c r="I959" s="208"/>
      <c r="J959" s="208"/>
      <c r="K959" s="208"/>
      <c r="L959" s="208"/>
      <c r="M959" s="208"/>
      <c r="N959" s="208"/>
      <c r="O959" s="208"/>
      <c r="P959" s="208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ht="22.5" customHeight="1">
      <c r="A960" s="20"/>
      <c r="B960" s="20"/>
      <c r="C960" s="20"/>
      <c r="D960" s="208"/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ht="22.5" customHeight="1">
      <c r="A961" s="20"/>
      <c r="B961" s="20"/>
      <c r="C961" s="20"/>
      <c r="D961" s="208"/>
      <c r="E961" s="208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ht="22.5" customHeight="1">
      <c r="A962" s="20"/>
      <c r="B962" s="20"/>
      <c r="C962" s="20"/>
      <c r="D962" s="208"/>
      <c r="E962" s="208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ht="22.5" customHeight="1">
      <c r="A963" s="20"/>
      <c r="B963" s="20"/>
      <c r="C963" s="20"/>
      <c r="D963" s="208"/>
      <c r="E963" s="208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ht="22.5" customHeight="1">
      <c r="A964" s="20"/>
      <c r="B964" s="20"/>
      <c r="C964" s="20"/>
      <c r="D964" s="208"/>
      <c r="E964" s="208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ht="22.5" customHeight="1">
      <c r="A965" s="20"/>
      <c r="B965" s="20"/>
      <c r="C965" s="20"/>
      <c r="D965" s="208"/>
      <c r="E965" s="208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ht="22.5" customHeight="1">
      <c r="A966" s="20"/>
      <c r="B966" s="20"/>
      <c r="C966" s="20"/>
      <c r="D966" s="208"/>
      <c r="E966" s="208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ht="22.5" customHeight="1">
      <c r="A967" s="20"/>
      <c r="B967" s="20"/>
      <c r="C967" s="20"/>
      <c r="D967" s="208"/>
      <c r="E967" s="208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ht="22.5" customHeight="1">
      <c r="A968" s="20"/>
      <c r="B968" s="20"/>
      <c r="C968" s="20"/>
      <c r="D968" s="208"/>
      <c r="E968" s="208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ht="22.5" customHeight="1">
      <c r="A969" s="20"/>
      <c r="B969" s="20"/>
      <c r="C969" s="20"/>
      <c r="D969" s="208"/>
      <c r="E969" s="208"/>
      <c r="F969" s="208"/>
      <c r="G969" s="208"/>
      <c r="H969" s="208"/>
      <c r="I969" s="208"/>
      <c r="J969" s="208"/>
      <c r="K969" s="208"/>
      <c r="L969" s="208"/>
      <c r="M969" s="208"/>
      <c r="N969" s="208"/>
      <c r="O969" s="208"/>
      <c r="P969" s="208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ht="22.5" customHeight="1">
      <c r="A970" s="20"/>
      <c r="B970" s="20"/>
      <c r="C970" s="20"/>
      <c r="D970" s="208"/>
      <c r="E970" s="208"/>
      <c r="F970" s="208"/>
      <c r="G970" s="208"/>
      <c r="H970" s="208"/>
      <c r="I970" s="208"/>
      <c r="J970" s="208"/>
      <c r="K970" s="208"/>
      <c r="L970" s="208"/>
      <c r="M970" s="208"/>
      <c r="N970" s="208"/>
      <c r="O970" s="208"/>
      <c r="P970" s="208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ht="22.5" customHeight="1">
      <c r="A971" s="20"/>
      <c r="B971" s="20"/>
      <c r="C971" s="20"/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8"/>
      <c r="P971" s="208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ht="22.5" customHeight="1">
      <c r="A972" s="20"/>
      <c r="B972" s="20"/>
      <c r="C972" s="20"/>
      <c r="D972" s="208"/>
      <c r="E972" s="208"/>
      <c r="F972" s="208"/>
      <c r="G972" s="208"/>
      <c r="H972" s="208"/>
      <c r="I972" s="208"/>
      <c r="J972" s="208"/>
      <c r="K972" s="208"/>
      <c r="L972" s="208"/>
      <c r="M972" s="208"/>
      <c r="N972" s="208"/>
      <c r="O972" s="208"/>
      <c r="P972" s="208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ht="22.5" customHeight="1">
      <c r="A973" s="20"/>
      <c r="B973" s="20"/>
      <c r="C973" s="20"/>
      <c r="D973" s="208"/>
      <c r="E973" s="208"/>
      <c r="F973" s="208"/>
      <c r="G973" s="208"/>
      <c r="H973" s="208"/>
      <c r="I973" s="208"/>
      <c r="J973" s="208"/>
      <c r="K973" s="208"/>
      <c r="L973" s="208"/>
      <c r="M973" s="208"/>
      <c r="N973" s="208"/>
      <c r="O973" s="208"/>
      <c r="P973" s="208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ht="22.5" customHeight="1">
      <c r="A974" s="20"/>
      <c r="B974" s="20"/>
      <c r="C974" s="20"/>
      <c r="D974" s="208"/>
      <c r="E974" s="208"/>
      <c r="F974" s="208"/>
      <c r="G974" s="208"/>
      <c r="H974" s="208"/>
      <c r="I974" s="208"/>
      <c r="J974" s="208"/>
      <c r="K974" s="208"/>
      <c r="L974" s="208"/>
      <c r="M974" s="208"/>
      <c r="N974" s="208"/>
      <c r="O974" s="208"/>
      <c r="P974" s="208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ht="22.5" customHeight="1">
      <c r="A975" s="20"/>
      <c r="B975" s="20"/>
      <c r="C975" s="20"/>
      <c r="D975" s="208"/>
      <c r="E975" s="208"/>
      <c r="F975" s="208"/>
      <c r="G975" s="208"/>
      <c r="H975" s="208"/>
      <c r="I975" s="208"/>
      <c r="J975" s="208"/>
      <c r="K975" s="208"/>
      <c r="L975" s="208"/>
      <c r="M975" s="208"/>
      <c r="N975" s="208"/>
      <c r="O975" s="208"/>
      <c r="P975" s="208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ht="22.5" customHeight="1">
      <c r="A976" s="20"/>
      <c r="B976" s="20"/>
      <c r="C976" s="20"/>
      <c r="D976" s="208"/>
      <c r="E976" s="208"/>
      <c r="F976" s="208"/>
      <c r="G976" s="208"/>
      <c r="H976" s="208"/>
      <c r="I976" s="208"/>
      <c r="J976" s="208"/>
      <c r="K976" s="208"/>
      <c r="L976" s="208"/>
      <c r="M976" s="208"/>
      <c r="N976" s="208"/>
      <c r="O976" s="208"/>
      <c r="P976" s="208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ht="22.5" customHeight="1">
      <c r="A977" s="20"/>
      <c r="B977" s="20"/>
      <c r="C977" s="20"/>
      <c r="D977" s="208"/>
      <c r="E977" s="208"/>
      <c r="F977" s="208"/>
      <c r="G977" s="208"/>
      <c r="H977" s="208"/>
      <c r="I977" s="208"/>
      <c r="J977" s="208"/>
      <c r="K977" s="208"/>
      <c r="L977" s="208"/>
      <c r="M977" s="208"/>
      <c r="N977" s="208"/>
      <c r="O977" s="208"/>
      <c r="P977" s="208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ht="22.5" customHeight="1">
      <c r="A978" s="20"/>
      <c r="B978" s="20"/>
      <c r="C978" s="20"/>
      <c r="D978" s="208"/>
      <c r="E978" s="208"/>
      <c r="F978" s="208"/>
      <c r="G978" s="208"/>
      <c r="H978" s="208"/>
      <c r="I978" s="208"/>
      <c r="J978" s="208"/>
      <c r="K978" s="208"/>
      <c r="L978" s="208"/>
      <c r="M978" s="208"/>
      <c r="N978" s="208"/>
      <c r="O978" s="208"/>
      <c r="P978" s="208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ht="22.5" customHeight="1">
      <c r="A979" s="20"/>
      <c r="B979" s="20"/>
      <c r="C979" s="20"/>
      <c r="D979" s="208"/>
      <c r="E979" s="208"/>
      <c r="F979" s="208"/>
      <c r="G979" s="208"/>
      <c r="H979" s="208"/>
      <c r="I979" s="208"/>
      <c r="J979" s="208"/>
      <c r="K979" s="208"/>
      <c r="L979" s="208"/>
      <c r="M979" s="208"/>
      <c r="N979" s="208"/>
      <c r="O979" s="208"/>
      <c r="P979" s="208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ht="22.5" customHeight="1">
      <c r="A980" s="20"/>
      <c r="B980" s="20"/>
      <c r="C980" s="20"/>
      <c r="D980" s="208"/>
      <c r="E980" s="208"/>
      <c r="F980" s="208"/>
      <c r="G980" s="208"/>
      <c r="H980" s="208"/>
      <c r="I980" s="208"/>
      <c r="J980" s="208"/>
      <c r="K980" s="208"/>
      <c r="L980" s="208"/>
      <c r="M980" s="208"/>
      <c r="N980" s="208"/>
      <c r="O980" s="208"/>
      <c r="P980" s="208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ht="22.5" customHeight="1">
      <c r="A981" s="20"/>
      <c r="B981" s="20"/>
      <c r="C981" s="20"/>
      <c r="D981" s="208"/>
      <c r="E981" s="208"/>
      <c r="F981" s="208"/>
      <c r="G981" s="208"/>
      <c r="H981" s="208"/>
      <c r="I981" s="208"/>
      <c r="J981" s="208"/>
      <c r="K981" s="208"/>
      <c r="L981" s="208"/>
      <c r="M981" s="208"/>
      <c r="N981" s="208"/>
      <c r="O981" s="208"/>
      <c r="P981" s="208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ht="22.5" customHeight="1">
      <c r="A982" s="20"/>
      <c r="B982" s="20"/>
      <c r="C982" s="20"/>
      <c r="D982" s="208"/>
      <c r="E982" s="208"/>
      <c r="F982" s="208"/>
      <c r="G982" s="208"/>
      <c r="H982" s="208"/>
      <c r="I982" s="208"/>
      <c r="J982" s="208"/>
      <c r="K982" s="208"/>
      <c r="L982" s="208"/>
      <c r="M982" s="208"/>
      <c r="N982" s="208"/>
      <c r="O982" s="208"/>
      <c r="P982" s="208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ht="22.5" customHeight="1">
      <c r="A983" s="20"/>
      <c r="B983" s="20"/>
      <c r="C983" s="20"/>
      <c r="D983" s="208"/>
      <c r="E983" s="208"/>
      <c r="F983" s="208"/>
      <c r="G983" s="208"/>
      <c r="H983" s="208"/>
      <c r="I983" s="208"/>
      <c r="J983" s="208"/>
      <c r="K983" s="208"/>
      <c r="L983" s="208"/>
      <c r="M983" s="208"/>
      <c r="N983" s="208"/>
      <c r="O983" s="208"/>
      <c r="P983" s="208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ht="22.5" customHeight="1">
      <c r="A984" s="20"/>
      <c r="B984" s="20"/>
      <c r="C984" s="20"/>
      <c r="D984" s="208"/>
      <c r="E984" s="208"/>
      <c r="F984" s="208"/>
      <c r="G984" s="208"/>
      <c r="H984" s="208"/>
      <c r="I984" s="208"/>
      <c r="J984" s="208"/>
      <c r="K984" s="208"/>
      <c r="L984" s="208"/>
      <c r="M984" s="208"/>
      <c r="N984" s="208"/>
      <c r="O984" s="208"/>
      <c r="P984" s="208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ht="22.5" customHeight="1">
      <c r="A985" s="20"/>
      <c r="B985" s="20"/>
      <c r="C985" s="20"/>
      <c r="D985" s="208"/>
      <c r="E985" s="208"/>
      <c r="F985" s="208"/>
      <c r="G985" s="208"/>
      <c r="H985" s="208"/>
      <c r="I985" s="208"/>
      <c r="J985" s="208"/>
      <c r="K985" s="208"/>
      <c r="L985" s="208"/>
      <c r="M985" s="208"/>
      <c r="N985" s="208"/>
      <c r="O985" s="208"/>
      <c r="P985" s="208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ht="22.5" customHeight="1">
      <c r="A986" s="20"/>
      <c r="B986" s="20"/>
      <c r="C986" s="20"/>
      <c r="D986" s="208"/>
      <c r="E986" s="208"/>
      <c r="F986" s="208"/>
      <c r="G986" s="208"/>
      <c r="H986" s="208"/>
      <c r="I986" s="208"/>
      <c r="J986" s="208"/>
      <c r="K986" s="208"/>
      <c r="L986" s="208"/>
      <c r="M986" s="208"/>
      <c r="N986" s="208"/>
      <c r="O986" s="208"/>
      <c r="P986" s="208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ht="22.5" customHeight="1">
      <c r="A987" s="20"/>
      <c r="B987" s="20"/>
      <c r="C987" s="20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8"/>
      <c r="P987" s="208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ht="22.5" customHeight="1">
      <c r="A988" s="20"/>
      <c r="B988" s="20"/>
      <c r="C988" s="20"/>
      <c r="D988" s="208"/>
      <c r="E988" s="208"/>
      <c r="F988" s="208"/>
      <c r="G988" s="208"/>
      <c r="H988" s="208"/>
      <c r="I988" s="208"/>
      <c r="J988" s="208"/>
      <c r="K988" s="208"/>
      <c r="L988" s="208"/>
      <c r="M988" s="208"/>
      <c r="N988" s="208"/>
      <c r="O988" s="208"/>
      <c r="P988" s="208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ht="22.5" customHeight="1">
      <c r="A989" s="20"/>
      <c r="B989" s="20"/>
      <c r="C989" s="20"/>
      <c r="D989" s="208"/>
      <c r="E989" s="208"/>
      <c r="F989" s="208"/>
      <c r="G989" s="208"/>
      <c r="H989" s="208"/>
      <c r="I989" s="208"/>
      <c r="J989" s="208"/>
      <c r="K989" s="208"/>
      <c r="L989" s="208"/>
      <c r="M989" s="208"/>
      <c r="N989" s="208"/>
      <c r="O989" s="208"/>
      <c r="P989" s="208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ht="22.5" customHeight="1">
      <c r="A990" s="20"/>
      <c r="B990" s="20"/>
      <c r="C990" s="20"/>
      <c r="D990" s="208"/>
      <c r="E990" s="208"/>
      <c r="F990" s="208"/>
      <c r="G990" s="208"/>
      <c r="H990" s="208"/>
      <c r="I990" s="208"/>
      <c r="J990" s="208"/>
      <c r="K990" s="208"/>
      <c r="L990" s="208"/>
      <c r="M990" s="208"/>
      <c r="N990" s="208"/>
      <c r="O990" s="208"/>
      <c r="P990" s="208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ht="22.5" customHeight="1">
      <c r="A991" s="20"/>
      <c r="B991" s="20"/>
      <c r="C991" s="20"/>
      <c r="D991" s="208"/>
      <c r="E991" s="208"/>
      <c r="F991" s="208"/>
      <c r="G991" s="208"/>
      <c r="H991" s="208"/>
      <c r="I991" s="208"/>
      <c r="J991" s="208"/>
      <c r="K991" s="208"/>
      <c r="L991" s="208"/>
      <c r="M991" s="208"/>
      <c r="N991" s="208"/>
      <c r="O991" s="208"/>
      <c r="P991" s="208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ht="22.5" customHeight="1">
      <c r="A992" s="20"/>
      <c r="B992" s="20"/>
      <c r="C992" s="20"/>
      <c r="D992" s="208"/>
      <c r="E992" s="208"/>
      <c r="F992" s="208"/>
      <c r="G992" s="208"/>
      <c r="H992" s="208"/>
      <c r="I992" s="208"/>
      <c r="J992" s="208"/>
      <c r="K992" s="208"/>
      <c r="L992" s="208"/>
      <c r="M992" s="208"/>
      <c r="N992" s="208"/>
      <c r="O992" s="208"/>
      <c r="P992" s="208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ht="22.5" customHeight="1">
      <c r="A993" s="20"/>
      <c r="B993" s="20"/>
      <c r="C993" s="20"/>
      <c r="D993" s="208"/>
      <c r="E993" s="208"/>
      <c r="F993" s="208"/>
      <c r="G993" s="208"/>
      <c r="H993" s="208"/>
      <c r="I993" s="208"/>
      <c r="J993" s="208"/>
      <c r="K993" s="208"/>
      <c r="L993" s="208"/>
      <c r="M993" s="208"/>
      <c r="N993" s="208"/>
      <c r="O993" s="208"/>
      <c r="P993" s="208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ht="22.5" customHeight="1">
      <c r="A994" s="20"/>
      <c r="B994" s="20"/>
      <c r="C994" s="20"/>
      <c r="D994" s="208"/>
      <c r="E994" s="208"/>
      <c r="F994" s="208"/>
      <c r="G994" s="208"/>
      <c r="H994" s="208"/>
      <c r="I994" s="208"/>
      <c r="J994" s="208"/>
      <c r="K994" s="208"/>
      <c r="L994" s="208"/>
      <c r="M994" s="208"/>
      <c r="N994" s="208"/>
      <c r="O994" s="208"/>
      <c r="P994" s="208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ht="22.5" customHeight="1">
      <c r="A995" s="20"/>
      <c r="B995" s="20"/>
      <c r="C995" s="20"/>
      <c r="D995" s="208"/>
      <c r="E995" s="208"/>
      <c r="F995" s="208"/>
      <c r="G995" s="208"/>
      <c r="H995" s="208"/>
      <c r="I995" s="208"/>
      <c r="J995" s="208"/>
      <c r="K995" s="208"/>
      <c r="L995" s="208"/>
      <c r="M995" s="208"/>
      <c r="N995" s="208"/>
      <c r="O995" s="208"/>
      <c r="P995" s="208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ht="22.5" customHeight="1">
      <c r="A996" s="20"/>
      <c r="B996" s="20"/>
      <c r="C996" s="20"/>
      <c r="D996" s="208"/>
      <c r="E996" s="208"/>
      <c r="F996" s="208"/>
      <c r="G996" s="208"/>
      <c r="H996" s="208"/>
      <c r="I996" s="208"/>
      <c r="J996" s="208"/>
      <c r="K996" s="208"/>
      <c r="L996" s="208"/>
      <c r="M996" s="208"/>
      <c r="N996" s="208"/>
      <c r="O996" s="208"/>
      <c r="P996" s="208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ht="22.5" customHeight="1">
      <c r="A997" s="20"/>
      <c r="B997" s="20"/>
      <c r="C997" s="20"/>
      <c r="D997" s="208"/>
      <c r="E997" s="208"/>
      <c r="F997" s="208"/>
      <c r="G997" s="208"/>
      <c r="H997" s="208"/>
      <c r="I997" s="208"/>
      <c r="J997" s="208"/>
      <c r="K997" s="208"/>
      <c r="L997" s="208"/>
      <c r="M997" s="208"/>
      <c r="N997" s="208"/>
      <c r="O997" s="208"/>
      <c r="P997" s="208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ht="22.5" customHeight="1">
      <c r="A998" s="20"/>
      <c r="B998" s="20"/>
      <c r="C998" s="20"/>
      <c r="D998" s="208"/>
      <c r="E998" s="208"/>
      <c r="F998" s="208"/>
      <c r="G998" s="208"/>
      <c r="H998" s="208"/>
      <c r="I998" s="208"/>
      <c r="J998" s="208"/>
      <c r="K998" s="208"/>
      <c r="L998" s="208"/>
      <c r="M998" s="208"/>
      <c r="N998" s="208"/>
      <c r="O998" s="208"/>
      <c r="P998" s="208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ht="22.5" customHeight="1">
      <c r="A999" s="20"/>
      <c r="B999" s="20"/>
      <c r="C999" s="20"/>
      <c r="D999" s="208"/>
      <c r="E999" s="208"/>
      <c r="F999" s="208"/>
      <c r="G999" s="208"/>
      <c r="H999" s="208"/>
      <c r="I999" s="208"/>
      <c r="J999" s="208"/>
      <c r="K999" s="208"/>
      <c r="L999" s="208"/>
      <c r="M999" s="208"/>
      <c r="N999" s="208"/>
      <c r="O999" s="208"/>
      <c r="P999" s="208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ht="22.5" customHeight="1">
      <c r="A1000" s="20"/>
      <c r="B1000" s="20"/>
      <c r="C1000" s="20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autoFilter ref="$A$2:$Q$150"/>
  <mergeCells count="2">
    <mergeCell ref="A1:G1"/>
    <mergeCell ref="I1:J1"/>
  </mergeCells>
  <printOptions/>
  <pageMargins bottom="0.75" footer="0.0" header="0.0" left="0.25" right="0.25" top="0.75"/>
  <pageSetup paperSize="9" orientation="portrait"/>
  <headerFooter>
    <oddHeader>&amp;Lsimpl volumes - packing list</oddHeader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1" width="8.78"/>
    <col customWidth="1" min="12" max="26" width="8.56"/>
  </cols>
  <sheetData>
    <row r="1">
      <c r="A1" s="254" t="s">
        <v>378</v>
      </c>
      <c r="B1" s="222"/>
      <c r="C1" s="222"/>
      <c r="D1" s="222"/>
      <c r="E1" s="222"/>
      <c r="F1" s="222"/>
      <c r="G1" s="222"/>
      <c r="H1" s="222"/>
      <c r="I1" s="212"/>
      <c r="J1" s="222"/>
      <c r="K1" s="222"/>
      <c r="T1" s="222"/>
    </row>
    <row r="2">
      <c r="A2" s="213" t="s">
        <v>379</v>
      </c>
      <c r="B2" s="222"/>
      <c r="C2" s="222"/>
      <c r="D2" s="222"/>
      <c r="E2" s="222"/>
      <c r="F2" s="222"/>
      <c r="H2" s="222"/>
      <c r="I2" s="213" t="s">
        <v>380</v>
      </c>
      <c r="M2" s="213"/>
      <c r="T2" s="222"/>
    </row>
    <row r="3">
      <c r="A3" s="255" t="str">
        <f>'PRODUCTION LIST VOLUMES'!A3:J3</f>
        <v/>
      </c>
      <c r="B3" s="217"/>
      <c r="C3" s="217"/>
      <c r="D3" s="217"/>
      <c r="E3" s="217"/>
      <c r="F3" s="217"/>
      <c r="G3" s="217"/>
      <c r="H3" s="218"/>
      <c r="I3" s="256" t="str">
        <f>'PRODUCTION LIST VOLUMES'!L3</f>
        <v/>
      </c>
      <c r="J3" s="217"/>
      <c r="K3" s="218"/>
      <c r="N3" s="257"/>
      <c r="O3" s="257"/>
      <c r="P3" s="257"/>
      <c r="Q3" s="257"/>
      <c r="R3" s="257"/>
    </row>
    <row r="4" ht="12.75" customHeight="1">
      <c r="A4" s="213"/>
      <c r="B4" s="222"/>
      <c r="C4" s="222"/>
      <c r="D4" s="222"/>
      <c r="E4" s="28"/>
      <c r="F4" s="25"/>
      <c r="H4" s="25"/>
      <c r="I4" s="258"/>
      <c r="J4" s="222"/>
      <c r="K4" s="222"/>
      <c r="P4" s="259"/>
      <c r="Q4" s="259"/>
      <c r="R4" s="20"/>
      <c r="S4" s="260"/>
      <c r="T4" s="222"/>
    </row>
    <row r="5" ht="22.5" customHeight="1">
      <c r="A5" s="213"/>
      <c r="B5" s="222"/>
      <c r="C5" s="261" t="s">
        <v>381</v>
      </c>
      <c r="D5" s="261"/>
      <c r="E5" s="28"/>
      <c r="F5" s="25"/>
      <c r="G5" s="261" t="s">
        <v>381</v>
      </c>
      <c r="H5" s="261"/>
      <c r="I5" s="258"/>
      <c r="J5" s="222"/>
      <c r="K5" s="261" t="s">
        <v>381</v>
      </c>
      <c r="L5" s="261"/>
      <c r="P5" s="259"/>
      <c r="Q5" s="259"/>
      <c r="R5" s="20"/>
      <c r="S5" s="260"/>
      <c r="T5" s="222"/>
    </row>
    <row r="6" ht="15.0" customHeight="1">
      <c r="A6" s="262" t="s">
        <v>382</v>
      </c>
      <c r="B6" s="263"/>
      <c r="C6" s="264"/>
      <c r="D6" s="40"/>
      <c r="E6" s="262" t="s">
        <v>383</v>
      </c>
      <c r="F6" s="263"/>
      <c r="G6" s="265"/>
      <c r="I6" s="262" t="s">
        <v>384</v>
      </c>
      <c r="J6" s="263"/>
      <c r="K6" s="265"/>
      <c r="P6" s="20"/>
      <c r="Q6" s="20"/>
      <c r="R6" s="20"/>
      <c r="S6" s="20"/>
      <c r="T6" s="222"/>
    </row>
    <row r="7" ht="15.0" customHeight="1">
      <c r="A7" s="266"/>
      <c r="B7" s="267"/>
      <c r="C7" s="268"/>
      <c r="D7" s="40"/>
      <c r="E7" s="266"/>
      <c r="F7" s="267"/>
      <c r="G7" s="269"/>
      <c r="I7" s="266"/>
      <c r="J7" s="267"/>
      <c r="K7" s="269"/>
      <c r="P7" s="20"/>
      <c r="Q7" s="20"/>
      <c r="R7" s="20"/>
      <c r="S7" s="20"/>
      <c r="T7" s="222"/>
    </row>
    <row r="8" ht="15.0" customHeight="1">
      <c r="A8" s="262" t="s">
        <v>385</v>
      </c>
      <c r="B8" s="263"/>
      <c r="C8" s="270"/>
      <c r="D8" s="271"/>
      <c r="E8" s="272" t="s">
        <v>386</v>
      </c>
      <c r="F8" s="273"/>
      <c r="G8" s="274"/>
      <c r="I8" s="272" t="s">
        <v>387</v>
      </c>
      <c r="J8" s="273"/>
      <c r="K8" s="274"/>
      <c r="P8" s="222"/>
      <c r="Q8" s="222"/>
      <c r="R8" s="222"/>
      <c r="S8" s="222"/>
      <c r="T8" s="222"/>
    </row>
    <row r="9" ht="15.0" customHeight="1">
      <c r="A9" s="266"/>
      <c r="B9" s="267"/>
      <c r="C9" s="275"/>
      <c r="D9" s="271"/>
      <c r="E9" s="266"/>
      <c r="F9" s="267"/>
      <c r="G9" s="269"/>
      <c r="I9" s="266"/>
      <c r="J9" s="267"/>
      <c r="K9" s="269"/>
      <c r="P9" s="20"/>
      <c r="Q9" s="20"/>
      <c r="R9" s="20"/>
      <c r="S9" s="20"/>
      <c r="T9" s="222"/>
    </row>
    <row r="10" ht="15.0" customHeight="1">
      <c r="A10" s="262" t="s">
        <v>388</v>
      </c>
      <c r="B10" s="263"/>
      <c r="C10" s="264"/>
      <c r="D10" s="40"/>
      <c r="E10" s="272" t="s">
        <v>389</v>
      </c>
      <c r="F10" s="273"/>
      <c r="G10" s="276"/>
      <c r="I10" s="272" t="s">
        <v>390</v>
      </c>
      <c r="J10" s="273"/>
      <c r="K10" s="274"/>
      <c r="P10" s="20"/>
      <c r="Q10" s="20"/>
      <c r="R10" s="20"/>
      <c r="S10" s="20"/>
      <c r="T10" s="222"/>
    </row>
    <row r="11" ht="15.0" customHeight="1">
      <c r="A11" s="266"/>
      <c r="B11" s="267"/>
      <c r="C11" s="268"/>
      <c r="D11" s="40"/>
      <c r="E11" s="266"/>
      <c r="F11" s="267"/>
      <c r="G11" s="277"/>
      <c r="I11" s="266"/>
      <c r="J11" s="267"/>
      <c r="K11" s="269"/>
      <c r="P11" s="20"/>
      <c r="Q11" s="20"/>
      <c r="R11" s="20"/>
      <c r="S11" s="20"/>
      <c r="T11" s="222"/>
    </row>
    <row r="12" ht="15.0" customHeight="1">
      <c r="A12" s="262" t="s">
        <v>391</v>
      </c>
      <c r="B12" s="263"/>
      <c r="C12" s="270"/>
      <c r="D12" s="271"/>
      <c r="E12" s="262" t="s">
        <v>392</v>
      </c>
      <c r="F12" s="263"/>
      <c r="G12" s="278"/>
      <c r="I12" s="272" t="s">
        <v>393</v>
      </c>
      <c r="J12" s="273"/>
      <c r="K12" s="274"/>
      <c r="P12" s="20"/>
      <c r="Q12" s="20"/>
      <c r="R12" s="20"/>
      <c r="S12" s="20"/>
      <c r="T12" s="222"/>
    </row>
    <row r="13" ht="15.0" customHeight="1">
      <c r="A13" s="279"/>
      <c r="B13" s="273"/>
      <c r="C13" s="280"/>
      <c r="D13" s="271"/>
      <c r="E13" s="266"/>
      <c r="F13" s="267"/>
      <c r="G13" s="277"/>
      <c r="I13" s="266"/>
      <c r="J13" s="267"/>
      <c r="K13" s="269"/>
      <c r="P13" s="20"/>
      <c r="Q13" s="20"/>
      <c r="R13" s="20"/>
      <c r="S13" s="20"/>
      <c r="T13" s="222"/>
    </row>
    <row r="14" ht="15.0" customHeight="1">
      <c r="A14" s="281" t="s">
        <v>394</v>
      </c>
      <c r="B14" s="263"/>
      <c r="C14" s="265"/>
      <c r="E14" s="262" t="s">
        <v>395</v>
      </c>
      <c r="F14" s="263"/>
      <c r="G14" s="276"/>
      <c r="I14" s="272" t="s">
        <v>396</v>
      </c>
      <c r="J14" s="273"/>
      <c r="K14" s="274"/>
    </row>
    <row r="15" ht="15.0" customHeight="1">
      <c r="A15" s="266"/>
      <c r="B15" s="267"/>
      <c r="C15" s="269"/>
      <c r="E15" s="266"/>
      <c r="F15" s="267"/>
      <c r="G15" s="277"/>
      <c r="I15" s="266"/>
      <c r="J15" s="267"/>
      <c r="K15" s="269"/>
    </row>
    <row r="16" ht="15.0" customHeight="1">
      <c r="A16" s="272" t="s">
        <v>397</v>
      </c>
      <c r="B16" s="273"/>
      <c r="C16" s="274"/>
      <c r="E16" s="262" t="s">
        <v>398</v>
      </c>
      <c r="F16" s="263"/>
      <c r="G16" s="278"/>
      <c r="I16" s="272" t="s">
        <v>399</v>
      </c>
      <c r="J16" s="273"/>
      <c r="K16" s="274"/>
    </row>
    <row r="17" ht="15.0" customHeight="1">
      <c r="A17" s="266"/>
      <c r="B17" s="267"/>
      <c r="C17" s="269"/>
      <c r="E17" s="266"/>
      <c r="F17" s="267"/>
      <c r="G17" s="277"/>
      <c r="I17" s="266"/>
      <c r="J17" s="267"/>
      <c r="K17" s="269"/>
    </row>
    <row r="18" ht="15.0" customHeight="1">
      <c r="A18" s="272" t="s">
        <v>400</v>
      </c>
      <c r="B18" s="273"/>
      <c r="C18" s="282"/>
      <c r="E18" s="262" t="s">
        <v>401</v>
      </c>
      <c r="F18" s="263"/>
      <c r="G18" s="282"/>
      <c r="I18" s="272" t="s">
        <v>402</v>
      </c>
      <c r="J18" s="273"/>
      <c r="K18" s="282"/>
      <c r="L18" s="222"/>
      <c r="M18" s="222"/>
    </row>
    <row r="19" ht="15.0" customHeight="1">
      <c r="A19" s="266"/>
      <c r="B19" s="267"/>
      <c r="C19" s="283"/>
      <c r="E19" s="266"/>
      <c r="F19" s="267"/>
      <c r="G19" s="283"/>
      <c r="H19" s="222"/>
      <c r="I19" s="266"/>
      <c r="J19" s="267"/>
      <c r="K19" s="283"/>
      <c r="L19" s="222"/>
      <c r="M19" s="222"/>
    </row>
    <row r="20" ht="15.0" customHeight="1">
      <c r="A20" s="284" t="s">
        <v>403</v>
      </c>
      <c r="B20" s="263"/>
      <c r="C20" s="282"/>
      <c r="E20" s="262" t="s">
        <v>404</v>
      </c>
      <c r="F20" s="263"/>
      <c r="G20" s="282"/>
      <c r="I20" s="262" t="s">
        <v>405</v>
      </c>
      <c r="J20" s="263"/>
      <c r="K20" s="282"/>
      <c r="T20" s="222"/>
    </row>
    <row r="21" ht="15.0" customHeight="1">
      <c r="A21" s="266"/>
      <c r="B21" s="267"/>
      <c r="C21" s="283"/>
      <c r="E21" s="266"/>
      <c r="F21" s="267"/>
      <c r="G21" s="283"/>
      <c r="I21" s="266"/>
      <c r="J21" s="267"/>
      <c r="K21" s="283"/>
      <c r="T21" s="222"/>
    </row>
    <row r="22" ht="22.5" customHeight="1">
      <c r="I22" s="212"/>
      <c r="K22" s="222"/>
      <c r="T22" s="222"/>
    </row>
    <row r="23" ht="19.5" customHeight="1">
      <c r="A23" s="285"/>
      <c r="B23" s="212" t="s">
        <v>406</v>
      </c>
      <c r="C23" s="20"/>
      <c r="D23" s="20"/>
      <c r="E23" s="20"/>
      <c r="F23" s="285"/>
      <c r="G23" s="286"/>
      <c r="H23" s="287"/>
      <c r="I23" s="288"/>
      <c r="J23" s="287"/>
      <c r="K23" s="289"/>
      <c r="L23" s="290"/>
      <c r="M23" s="290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</row>
    <row r="24" ht="19.5" customHeight="1">
      <c r="B24" s="1" t="s">
        <v>407</v>
      </c>
      <c r="C24" s="291"/>
      <c r="D24" s="292"/>
      <c r="E24" s="250"/>
      <c r="G24" s="293" t="s">
        <v>408</v>
      </c>
      <c r="J24" s="294"/>
      <c r="K24" s="295" t="s">
        <v>409</v>
      </c>
      <c r="L24" s="296"/>
      <c r="M24" s="296"/>
    </row>
    <row r="25" ht="19.5" customHeight="1">
      <c r="B25" s="1" t="s">
        <v>410</v>
      </c>
      <c r="C25" s="292"/>
      <c r="D25" s="292"/>
      <c r="E25" s="250"/>
      <c r="G25" s="297"/>
      <c r="H25" s="296"/>
      <c r="I25" s="298"/>
      <c r="J25" s="299"/>
      <c r="K25" s="295" t="s">
        <v>411</v>
      </c>
      <c r="L25" s="296"/>
      <c r="M25" s="296"/>
    </row>
    <row r="26" ht="19.5" customHeight="1">
      <c r="A26" s="296"/>
      <c r="B26" s="1" t="s">
        <v>412</v>
      </c>
      <c r="C26" s="292"/>
      <c r="D26" s="292"/>
      <c r="E26" s="292"/>
      <c r="F26" s="296"/>
      <c r="G26" s="300"/>
      <c r="H26" s="301"/>
      <c r="I26" s="302"/>
      <c r="J26" s="301"/>
      <c r="K26" s="303"/>
      <c r="L26" s="296"/>
      <c r="M26" s="296"/>
    </row>
    <row r="27">
      <c r="F27" s="296"/>
      <c r="G27" s="296"/>
      <c r="H27" s="296"/>
      <c r="I27" s="298"/>
      <c r="J27" s="296"/>
      <c r="K27" s="296"/>
      <c r="L27" s="296"/>
      <c r="M27" s="296"/>
    </row>
    <row r="28">
      <c r="A28" s="296"/>
      <c r="B28" s="296"/>
      <c r="C28" s="296"/>
      <c r="D28" s="296"/>
      <c r="E28" s="296"/>
      <c r="F28" s="296"/>
      <c r="G28" s="296"/>
      <c r="H28" s="296"/>
      <c r="I28" s="298"/>
      <c r="J28" s="296"/>
      <c r="K28" s="296"/>
      <c r="L28" s="296"/>
      <c r="M28" s="296"/>
    </row>
    <row r="29">
      <c r="A29" s="296"/>
      <c r="B29" s="296"/>
      <c r="C29" s="296"/>
      <c r="D29" s="296"/>
      <c r="E29" s="296"/>
      <c r="F29" s="296"/>
      <c r="G29" s="296"/>
      <c r="H29" s="296"/>
      <c r="I29" s="298"/>
      <c r="J29" s="296"/>
      <c r="K29" s="296"/>
      <c r="L29" s="296"/>
      <c r="M29" s="296"/>
    </row>
    <row r="30">
      <c r="A30" s="296"/>
      <c r="B30" s="296"/>
      <c r="C30" s="296"/>
      <c r="D30" s="296"/>
      <c r="E30" s="296"/>
      <c r="F30" s="296"/>
      <c r="G30" s="296"/>
      <c r="H30" s="296"/>
      <c r="I30" s="298"/>
      <c r="J30" s="296"/>
      <c r="K30" s="296"/>
      <c r="L30" s="296"/>
      <c r="M30" s="296"/>
    </row>
    <row r="31">
      <c r="A31" s="296"/>
      <c r="B31" s="296"/>
      <c r="C31" s="296"/>
      <c r="D31" s="296"/>
      <c r="E31" s="296"/>
      <c r="F31" s="296"/>
      <c r="G31" s="296"/>
      <c r="H31" s="296"/>
      <c r="I31" s="298"/>
      <c r="J31" s="296"/>
      <c r="K31" s="296"/>
      <c r="L31" s="296"/>
      <c r="M31" s="296"/>
    </row>
    <row r="32">
      <c r="A32" s="296"/>
      <c r="B32" s="296"/>
      <c r="C32" s="296"/>
      <c r="D32" s="296"/>
      <c r="E32" s="296"/>
      <c r="F32" s="296"/>
      <c r="G32" s="296"/>
      <c r="H32" s="296"/>
      <c r="I32" s="298"/>
      <c r="J32" s="296"/>
      <c r="K32" s="296"/>
      <c r="L32" s="296"/>
      <c r="M32" s="296"/>
    </row>
    <row r="33">
      <c r="A33" s="296"/>
      <c r="B33" s="296"/>
      <c r="C33" s="296"/>
      <c r="D33" s="296"/>
      <c r="E33" s="296"/>
      <c r="F33" s="296"/>
      <c r="G33" s="296"/>
      <c r="H33" s="296"/>
      <c r="I33" s="298"/>
      <c r="J33" s="296"/>
      <c r="K33" s="296"/>
      <c r="L33" s="296"/>
      <c r="M33" s="296"/>
    </row>
    <row r="34">
      <c r="A34" s="296"/>
      <c r="B34" s="296"/>
      <c r="C34" s="296"/>
      <c r="D34" s="296"/>
      <c r="E34" s="296"/>
      <c r="F34" s="296"/>
      <c r="G34" s="296"/>
      <c r="H34" s="296"/>
      <c r="I34" s="298"/>
      <c r="J34" s="296"/>
      <c r="K34" s="296"/>
      <c r="L34" s="296"/>
      <c r="M34" s="296"/>
    </row>
    <row r="35">
      <c r="A35" s="296"/>
      <c r="B35" s="296"/>
      <c r="C35" s="296"/>
      <c r="D35" s="296"/>
      <c r="I35" s="212"/>
    </row>
    <row r="36">
      <c r="A36" s="296"/>
      <c r="B36" s="296"/>
      <c r="C36" s="296"/>
      <c r="D36" s="296"/>
      <c r="I36" s="212"/>
    </row>
    <row r="37">
      <c r="A37" s="296"/>
      <c r="B37" s="296"/>
      <c r="C37" s="296"/>
      <c r="D37" s="296"/>
      <c r="I37" s="212"/>
    </row>
    <row r="38">
      <c r="A38" s="296"/>
      <c r="B38" s="296"/>
      <c r="C38" s="296"/>
      <c r="D38" s="296"/>
      <c r="I38" s="212"/>
    </row>
    <row r="39">
      <c r="I39" s="212"/>
    </row>
    <row r="40">
      <c r="I40" s="212"/>
    </row>
    <row r="41">
      <c r="I41" s="212"/>
    </row>
    <row r="42">
      <c r="I42" s="212"/>
    </row>
    <row r="43">
      <c r="I43" s="212"/>
    </row>
    <row r="44">
      <c r="I44" s="212"/>
    </row>
    <row r="45">
      <c r="I45" s="212"/>
    </row>
    <row r="46">
      <c r="I46" s="212"/>
    </row>
    <row r="47">
      <c r="I47" s="212"/>
    </row>
    <row r="48">
      <c r="I48" s="212"/>
    </row>
    <row r="49">
      <c r="I49" s="212"/>
    </row>
    <row r="50">
      <c r="I50" s="212"/>
    </row>
    <row r="51">
      <c r="I51" s="212"/>
    </row>
    <row r="52">
      <c r="I52" s="212"/>
    </row>
    <row r="53">
      <c r="I53" s="212"/>
    </row>
    <row r="54">
      <c r="I54" s="212"/>
    </row>
    <row r="55">
      <c r="I55" s="212"/>
    </row>
    <row r="56">
      <c r="I56" s="212"/>
    </row>
    <row r="57">
      <c r="I57" s="212"/>
    </row>
    <row r="58">
      <c r="I58" s="212"/>
    </row>
    <row r="59">
      <c r="I59" s="212"/>
    </row>
    <row r="60">
      <c r="I60" s="212"/>
    </row>
    <row r="61">
      <c r="I61" s="212"/>
    </row>
    <row r="62">
      <c r="I62" s="212"/>
    </row>
    <row r="63">
      <c r="I63" s="212"/>
    </row>
    <row r="64">
      <c r="I64" s="212"/>
    </row>
    <row r="65">
      <c r="I65" s="212"/>
    </row>
    <row r="66">
      <c r="I66" s="212"/>
    </row>
    <row r="67">
      <c r="I67" s="212"/>
    </row>
    <row r="68">
      <c r="I68" s="212"/>
    </row>
    <row r="69">
      <c r="I69" s="212"/>
    </row>
    <row r="70">
      <c r="I70" s="212"/>
    </row>
    <row r="71">
      <c r="I71" s="212"/>
    </row>
    <row r="72">
      <c r="I72" s="212"/>
    </row>
    <row r="73">
      <c r="I73" s="212"/>
    </row>
    <row r="74">
      <c r="I74" s="212"/>
    </row>
    <row r="75">
      <c r="I75" s="212"/>
    </row>
    <row r="76">
      <c r="I76" s="212"/>
    </row>
    <row r="77">
      <c r="I77" s="212"/>
    </row>
    <row r="78">
      <c r="I78" s="212"/>
    </row>
    <row r="79">
      <c r="I79" s="212"/>
    </row>
    <row r="80">
      <c r="I80" s="212"/>
    </row>
    <row r="81">
      <c r="I81" s="212"/>
    </row>
    <row r="82">
      <c r="I82" s="212"/>
    </row>
    <row r="83">
      <c r="I83" s="212"/>
    </row>
    <row r="84">
      <c r="I84" s="212"/>
    </row>
    <row r="85">
      <c r="I85" s="212"/>
    </row>
    <row r="86">
      <c r="I86" s="212"/>
    </row>
    <row r="87">
      <c r="I87" s="212"/>
    </row>
    <row r="88">
      <c r="I88" s="212"/>
    </row>
    <row r="89">
      <c r="I89" s="212"/>
    </row>
    <row r="90">
      <c r="I90" s="212"/>
    </row>
    <row r="91">
      <c r="I91" s="212"/>
    </row>
    <row r="92">
      <c r="I92" s="212"/>
    </row>
    <row r="93">
      <c r="I93" s="212"/>
    </row>
    <row r="94">
      <c r="I94" s="212"/>
    </row>
    <row r="95">
      <c r="I95" s="212"/>
    </row>
    <row r="96">
      <c r="I96" s="212"/>
    </row>
    <row r="97">
      <c r="I97" s="212"/>
    </row>
    <row r="98">
      <c r="I98" s="212"/>
    </row>
    <row r="99">
      <c r="I99" s="212"/>
    </row>
    <row r="100">
      <c r="I100" s="212"/>
    </row>
    <row r="101">
      <c r="I101" s="212"/>
    </row>
    <row r="102">
      <c r="I102" s="212"/>
    </row>
    <row r="103">
      <c r="I103" s="212"/>
    </row>
    <row r="104">
      <c r="I104" s="212"/>
    </row>
    <row r="105">
      <c r="I105" s="212"/>
    </row>
    <row r="106">
      <c r="I106" s="212"/>
    </row>
    <row r="107">
      <c r="I107" s="212"/>
    </row>
    <row r="108">
      <c r="I108" s="212"/>
    </row>
    <row r="109">
      <c r="I109" s="212"/>
    </row>
    <row r="110">
      <c r="I110" s="212"/>
    </row>
    <row r="111">
      <c r="I111" s="212"/>
    </row>
    <row r="112">
      <c r="I112" s="212"/>
    </row>
    <row r="113">
      <c r="I113" s="212"/>
    </row>
    <row r="114">
      <c r="I114" s="212"/>
    </row>
    <row r="115">
      <c r="I115" s="212"/>
    </row>
    <row r="116">
      <c r="I116" s="212"/>
    </row>
    <row r="117">
      <c r="I117" s="212"/>
    </row>
    <row r="118">
      <c r="I118" s="212"/>
    </row>
    <row r="119">
      <c r="I119" s="212"/>
    </row>
    <row r="120">
      <c r="I120" s="212"/>
    </row>
    <row r="121">
      <c r="I121" s="212"/>
    </row>
    <row r="122">
      <c r="I122" s="212"/>
    </row>
    <row r="123">
      <c r="I123" s="212"/>
    </row>
    <row r="124">
      <c r="I124" s="212"/>
    </row>
    <row r="125">
      <c r="I125" s="212"/>
    </row>
    <row r="126">
      <c r="I126" s="212"/>
    </row>
    <row r="127">
      <c r="I127" s="212"/>
    </row>
    <row r="128">
      <c r="I128" s="212"/>
    </row>
    <row r="129">
      <c r="I129" s="212"/>
    </row>
    <row r="130">
      <c r="I130" s="212"/>
    </row>
    <row r="131">
      <c r="I131" s="212"/>
    </row>
    <row r="132">
      <c r="I132" s="212"/>
    </row>
    <row r="133">
      <c r="I133" s="212"/>
    </row>
    <row r="134">
      <c r="I134" s="212"/>
    </row>
    <row r="135">
      <c r="I135" s="212"/>
    </row>
    <row r="136">
      <c r="I136" s="212"/>
    </row>
    <row r="137">
      <c r="I137" s="212"/>
    </row>
    <row r="138">
      <c r="I138" s="212"/>
    </row>
    <row r="139">
      <c r="I139" s="212"/>
    </row>
    <row r="140">
      <c r="I140" s="212"/>
    </row>
    <row r="141">
      <c r="I141" s="212"/>
    </row>
    <row r="142">
      <c r="I142" s="212"/>
    </row>
    <row r="143">
      <c r="I143" s="212"/>
    </row>
    <row r="144">
      <c r="I144" s="212"/>
    </row>
    <row r="145">
      <c r="I145" s="212"/>
    </row>
    <row r="146">
      <c r="I146" s="212"/>
    </row>
    <row r="147">
      <c r="I147" s="212"/>
    </row>
    <row r="148">
      <c r="I148" s="212"/>
    </row>
    <row r="149">
      <c r="I149" s="212"/>
    </row>
    <row r="150">
      <c r="I150" s="212"/>
    </row>
    <row r="151">
      <c r="I151" s="212"/>
    </row>
    <row r="152">
      <c r="I152" s="212"/>
    </row>
    <row r="153">
      <c r="I153" s="212"/>
    </row>
    <row r="154">
      <c r="I154" s="212"/>
    </row>
    <row r="155">
      <c r="I155" s="212"/>
    </row>
    <row r="156">
      <c r="I156" s="212"/>
    </row>
    <row r="157">
      <c r="I157" s="212"/>
    </row>
    <row r="158">
      <c r="I158" s="212"/>
    </row>
    <row r="159">
      <c r="I159" s="212"/>
    </row>
    <row r="160">
      <c r="I160" s="212"/>
    </row>
    <row r="161">
      <c r="I161" s="212"/>
    </row>
    <row r="162">
      <c r="I162" s="212"/>
    </row>
    <row r="163">
      <c r="I163" s="212"/>
    </row>
    <row r="164">
      <c r="I164" s="212"/>
    </row>
    <row r="165">
      <c r="I165" s="212"/>
    </row>
    <row r="166">
      <c r="I166" s="212"/>
    </row>
    <row r="167">
      <c r="I167" s="212"/>
    </row>
    <row r="168">
      <c r="I168" s="212"/>
    </row>
    <row r="169">
      <c r="I169" s="212"/>
    </row>
    <row r="170">
      <c r="I170" s="212"/>
    </row>
    <row r="171">
      <c r="I171" s="212"/>
    </row>
    <row r="172">
      <c r="I172" s="212"/>
    </row>
    <row r="173">
      <c r="I173" s="212"/>
    </row>
    <row r="174">
      <c r="I174" s="212"/>
    </row>
    <row r="175">
      <c r="I175" s="212"/>
    </row>
    <row r="176">
      <c r="I176" s="212"/>
    </row>
    <row r="177">
      <c r="I177" s="212"/>
    </row>
    <row r="178">
      <c r="I178" s="212"/>
    </row>
    <row r="179">
      <c r="I179" s="212"/>
    </row>
    <row r="180">
      <c r="I180" s="212"/>
    </row>
    <row r="181">
      <c r="I181" s="212"/>
    </row>
    <row r="182">
      <c r="I182" s="212"/>
    </row>
    <row r="183">
      <c r="I183" s="212"/>
    </row>
    <row r="184">
      <c r="I184" s="212"/>
    </row>
    <row r="185">
      <c r="I185" s="212"/>
    </row>
    <row r="186">
      <c r="I186" s="212"/>
    </row>
    <row r="187">
      <c r="I187" s="212"/>
    </row>
    <row r="188">
      <c r="I188" s="212"/>
    </row>
    <row r="189">
      <c r="I189" s="212"/>
    </row>
    <row r="190">
      <c r="I190" s="212"/>
    </row>
    <row r="191">
      <c r="I191" s="212"/>
    </row>
    <row r="192">
      <c r="I192" s="212"/>
    </row>
    <row r="193">
      <c r="I193" s="212"/>
    </row>
    <row r="194">
      <c r="I194" s="212"/>
    </row>
    <row r="195">
      <c r="I195" s="212"/>
    </row>
    <row r="196">
      <c r="I196" s="212"/>
    </row>
    <row r="197">
      <c r="I197" s="212"/>
    </row>
    <row r="198">
      <c r="I198" s="212"/>
    </row>
    <row r="199">
      <c r="I199" s="212"/>
    </row>
    <row r="200">
      <c r="I200" s="212"/>
    </row>
    <row r="201">
      <c r="I201" s="212"/>
    </row>
    <row r="202">
      <c r="I202" s="212"/>
    </row>
    <row r="203">
      <c r="I203" s="212"/>
    </row>
    <row r="204">
      <c r="I204" s="212"/>
    </row>
    <row r="205">
      <c r="I205" s="212"/>
    </row>
    <row r="206">
      <c r="I206" s="212"/>
    </row>
    <row r="207">
      <c r="I207" s="212"/>
    </row>
    <row r="208">
      <c r="I208" s="212"/>
    </row>
    <row r="209">
      <c r="I209" s="212"/>
    </row>
    <row r="210">
      <c r="I210" s="212"/>
    </row>
    <row r="211">
      <c r="I211" s="212"/>
    </row>
    <row r="212">
      <c r="I212" s="212"/>
    </row>
    <row r="213">
      <c r="I213" s="212"/>
    </row>
    <row r="214">
      <c r="I214" s="212"/>
    </row>
    <row r="215">
      <c r="I215" s="212"/>
    </row>
    <row r="216">
      <c r="I216" s="212"/>
    </row>
    <row r="217">
      <c r="I217" s="212"/>
    </row>
    <row r="218">
      <c r="I218" s="212"/>
    </row>
    <row r="219">
      <c r="I219" s="212"/>
    </row>
    <row r="220">
      <c r="I220" s="212"/>
    </row>
    <row r="221">
      <c r="I221" s="212"/>
    </row>
    <row r="222">
      <c r="I222" s="212"/>
    </row>
    <row r="223">
      <c r="I223" s="212"/>
    </row>
    <row r="224">
      <c r="I224" s="212"/>
    </row>
    <row r="225">
      <c r="I225" s="212"/>
    </row>
    <row r="226">
      <c r="I226" s="212"/>
    </row>
    <row r="227">
      <c r="I227" s="212"/>
    </row>
    <row r="228">
      <c r="I228" s="212"/>
    </row>
    <row r="229">
      <c r="I229" s="212"/>
    </row>
    <row r="230">
      <c r="I230" s="212"/>
    </row>
    <row r="231">
      <c r="I231" s="212"/>
    </row>
    <row r="232">
      <c r="I232" s="212"/>
    </row>
    <row r="233">
      <c r="I233" s="212"/>
    </row>
    <row r="234">
      <c r="I234" s="212"/>
    </row>
    <row r="235">
      <c r="I235" s="212"/>
    </row>
    <row r="236">
      <c r="I236" s="212"/>
    </row>
    <row r="237">
      <c r="I237" s="212"/>
    </row>
    <row r="238">
      <c r="I238" s="212"/>
    </row>
    <row r="239">
      <c r="I239" s="212"/>
    </row>
    <row r="240">
      <c r="I240" s="212"/>
    </row>
    <row r="241">
      <c r="I241" s="212"/>
    </row>
    <row r="242">
      <c r="I242" s="212"/>
    </row>
    <row r="243">
      <c r="I243" s="212"/>
    </row>
    <row r="244">
      <c r="I244" s="212"/>
    </row>
    <row r="245">
      <c r="I245" s="212"/>
    </row>
    <row r="246">
      <c r="I246" s="212"/>
    </row>
    <row r="247">
      <c r="I247" s="212"/>
    </row>
    <row r="248">
      <c r="I248" s="212"/>
    </row>
    <row r="249">
      <c r="I249" s="212"/>
    </row>
    <row r="250">
      <c r="I250" s="212"/>
    </row>
    <row r="251">
      <c r="I251" s="212"/>
    </row>
    <row r="252">
      <c r="I252" s="212"/>
    </row>
    <row r="253">
      <c r="I253" s="212"/>
    </row>
    <row r="254">
      <c r="I254" s="212"/>
    </row>
    <row r="255">
      <c r="I255" s="212"/>
    </row>
    <row r="256">
      <c r="I256" s="212"/>
    </row>
    <row r="257">
      <c r="I257" s="212"/>
    </row>
    <row r="258">
      <c r="I258" s="212"/>
    </row>
    <row r="259">
      <c r="I259" s="212"/>
    </row>
    <row r="260">
      <c r="I260" s="212"/>
    </row>
    <row r="261">
      <c r="I261" s="212"/>
    </row>
    <row r="262">
      <c r="I262" s="212"/>
    </row>
    <row r="263">
      <c r="I263" s="212"/>
    </row>
    <row r="264">
      <c r="I264" s="212"/>
    </row>
    <row r="265">
      <c r="I265" s="212"/>
    </row>
    <row r="266">
      <c r="I266" s="212"/>
    </row>
    <row r="267">
      <c r="I267" s="212"/>
    </row>
    <row r="268">
      <c r="I268" s="212"/>
    </row>
    <row r="269">
      <c r="I269" s="212"/>
    </row>
    <row r="270">
      <c r="I270" s="212"/>
    </row>
    <row r="271">
      <c r="I271" s="212"/>
    </row>
    <row r="272">
      <c r="I272" s="212"/>
    </row>
    <row r="273">
      <c r="I273" s="212"/>
    </row>
    <row r="274">
      <c r="I274" s="212"/>
    </row>
    <row r="275">
      <c r="I275" s="212"/>
    </row>
    <row r="276">
      <c r="I276" s="212"/>
    </row>
    <row r="277">
      <c r="I277" s="212"/>
    </row>
    <row r="278">
      <c r="I278" s="212"/>
    </row>
    <row r="279">
      <c r="I279" s="212"/>
    </row>
    <row r="280">
      <c r="I280" s="212"/>
    </row>
    <row r="281">
      <c r="I281" s="212"/>
    </row>
    <row r="282">
      <c r="I282" s="212"/>
    </row>
    <row r="283">
      <c r="I283" s="212"/>
    </row>
    <row r="284">
      <c r="I284" s="212"/>
    </row>
    <row r="285">
      <c r="I285" s="212"/>
    </row>
    <row r="286">
      <c r="I286" s="212"/>
    </row>
    <row r="287">
      <c r="I287" s="212"/>
    </row>
    <row r="288">
      <c r="I288" s="212"/>
    </row>
    <row r="289">
      <c r="I289" s="212"/>
    </row>
    <row r="290">
      <c r="I290" s="212"/>
    </row>
    <row r="291">
      <c r="I291" s="212"/>
    </row>
    <row r="292">
      <c r="I292" s="212"/>
    </row>
    <row r="293">
      <c r="I293" s="212"/>
    </row>
    <row r="294">
      <c r="I294" s="212"/>
    </row>
    <row r="295">
      <c r="I295" s="212"/>
    </row>
    <row r="296">
      <c r="I296" s="212"/>
    </row>
    <row r="297">
      <c r="I297" s="212"/>
    </row>
    <row r="298">
      <c r="I298" s="212"/>
    </row>
    <row r="299">
      <c r="I299" s="212"/>
    </row>
    <row r="300">
      <c r="I300" s="212"/>
    </row>
    <row r="301">
      <c r="I301" s="212"/>
    </row>
    <row r="302">
      <c r="I302" s="212"/>
    </row>
    <row r="303">
      <c r="I303" s="212"/>
    </row>
    <row r="304">
      <c r="I304" s="212"/>
    </row>
    <row r="305">
      <c r="I305" s="212"/>
    </row>
    <row r="306">
      <c r="I306" s="212"/>
    </row>
    <row r="307">
      <c r="I307" s="212"/>
    </row>
    <row r="308">
      <c r="I308" s="212"/>
    </row>
    <row r="309">
      <c r="I309" s="212"/>
    </row>
    <row r="310">
      <c r="I310" s="212"/>
    </row>
    <row r="311">
      <c r="I311" s="212"/>
    </row>
    <row r="312">
      <c r="I312" s="212"/>
    </row>
    <row r="313">
      <c r="I313" s="212"/>
    </row>
    <row r="314">
      <c r="I314" s="212"/>
    </row>
    <row r="315">
      <c r="I315" s="212"/>
    </row>
    <row r="316">
      <c r="I316" s="212"/>
    </row>
    <row r="317">
      <c r="I317" s="212"/>
    </row>
    <row r="318">
      <c r="I318" s="212"/>
    </row>
    <row r="319">
      <c r="I319" s="212"/>
    </row>
    <row r="320">
      <c r="I320" s="212"/>
    </row>
    <row r="321">
      <c r="I321" s="212"/>
    </row>
    <row r="322">
      <c r="I322" s="212"/>
    </row>
    <row r="323">
      <c r="I323" s="212"/>
    </row>
    <row r="324">
      <c r="I324" s="212"/>
    </row>
    <row r="325">
      <c r="I325" s="212"/>
    </row>
    <row r="326">
      <c r="I326" s="212"/>
    </row>
    <row r="327">
      <c r="I327" s="212"/>
    </row>
    <row r="328">
      <c r="I328" s="212"/>
    </row>
    <row r="329">
      <c r="I329" s="212"/>
    </row>
    <row r="330">
      <c r="I330" s="212"/>
    </row>
    <row r="331">
      <c r="I331" s="212"/>
    </row>
    <row r="332">
      <c r="I332" s="212"/>
    </row>
    <row r="333">
      <c r="I333" s="212"/>
    </row>
    <row r="334">
      <c r="I334" s="212"/>
    </row>
    <row r="335">
      <c r="I335" s="212"/>
    </row>
    <row r="336">
      <c r="I336" s="212"/>
    </row>
    <row r="337">
      <c r="I337" s="212"/>
    </row>
    <row r="338">
      <c r="I338" s="212"/>
    </row>
    <row r="339">
      <c r="I339" s="212"/>
    </row>
    <row r="340">
      <c r="I340" s="212"/>
    </row>
    <row r="341">
      <c r="I341" s="212"/>
    </row>
    <row r="342">
      <c r="I342" s="212"/>
    </row>
    <row r="343">
      <c r="I343" s="212"/>
    </row>
    <row r="344">
      <c r="I344" s="212"/>
    </row>
    <row r="345">
      <c r="I345" s="212"/>
    </row>
    <row r="346">
      <c r="I346" s="212"/>
    </row>
    <row r="347">
      <c r="I347" s="212"/>
    </row>
    <row r="348">
      <c r="I348" s="212"/>
    </row>
    <row r="349">
      <c r="I349" s="212"/>
    </row>
    <row r="350">
      <c r="I350" s="212"/>
    </row>
    <row r="351">
      <c r="I351" s="212"/>
    </row>
    <row r="352">
      <c r="I352" s="212"/>
    </row>
    <row r="353">
      <c r="I353" s="212"/>
    </row>
    <row r="354">
      <c r="I354" s="212"/>
    </row>
    <row r="355">
      <c r="I355" s="212"/>
    </row>
    <row r="356">
      <c r="I356" s="212"/>
    </row>
    <row r="357">
      <c r="I357" s="212"/>
    </row>
    <row r="358">
      <c r="I358" s="212"/>
    </row>
    <row r="359">
      <c r="I359" s="212"/>
    </row>
    <row r="360">
      <c r="I360" s="212"/>
    </row>
    <row r="361">
      <c r="I361" s="212"/>
    </row>
    <row r="362">
      <c r="I362" s="212"/>
    </row>
    <row r="363">
      <c r="I363" s="212"/>
    </row>
    <row r="364">
      <c r="I364" s="212"/>
    </row>
    <row r="365">
      <c r="I365" s="212"/>
    </row>
    <row r="366">
      <c r="I366" s="212"/>
    </row>
    <row r="367">
      <c r="I367" s="212"/>
    </row>
    <row r="368">
      <c r="I368" s="212"/>
    </row>
    <row r="369">
      <c r="I369" s="212"/>
    </row>
    <row r="370">
      <c r="I370" s="212"/>
    </row>
    <row r="371">
      <c r="I371" s="212"/>
    </row>
    <row r="372">
      <c r="I372" s="212"/>
    </row>
    <row r="373">
      <c r="I373" s="212"/>
    </row>
    <row r="374">
      <c r="I374" s="212"/>
    </row>
    <row r="375">
      <c r="I375" s="212"/>
    </row>
    <row r="376">
      <c r="I376" s="212"/>
    </row>
    <row r="377">
      <c r="I377" s="212"/>
    </row>
    <row r="378">
      <c r="I378" s="212"/>
    </row>
    <row r="379">
      <c r="I379" s="212"/>
    </row>
    <row r="380">
      <c r="I380" s="212"/>
    </row>
    <row r="381">
      <c r="I381" s="212"/>
    </row>
    <row r="382">
      <c r="I382" s="212"/>
    </row>
    <row r="383">
      <c r="I383" s="212"/>
    </row>
    <row r="384">
      <c r="I384" s="212"/>
    </row>
    <row r="385">
      <c r="I385" s="212"/>
    </row>
    <row r="386">
      <c r="I386" s="212"/>
    </row>
    <row r="387">
      <c r="I387" s="212"/>
    </row>
    <row r="388">
      <c r="I388" s="212"/>
    </row>
    <row r="389">
      <c r="I389" s="212"/>
    </row>
    <row r="390">
      <c r="I390" s="212"/>
    </row>
    <row r="391">
      <c r="I391" s="212"/>
    </row>
    <row r="392">
      <c r="I392" s="212"/>
    </row>
    <row r="393">
      <c r="I393" s="212"/>
    </row>
    <row r="394">
      <c r="I394" s="212"/>
    </row>
    <row r="395">
      <c r="I395" s="212"/>
    </row>
    <row r="396">
      <c r="I396" s="212"/>
    </row>
    <row r="397">
      <c r="I397" s="212"/>
    </row>
    <row r="398">
      <c r="I398" s="212"/>
    </row>
    <row r="399">
      <c r="I399" s="212"/>
    </row>
    <row r="400">
      <c r="I400" s="212"/>
    </row>
    <row r="401">
      <c r="I401" s="212"/>
    </row>
    <row r="402">
      <c r="I402" s="212"/>
    </row>
    <row r="403">
      <c r="I403" s="212"/>
    </row>
    <row r="404">
      <c r="I404" s="212"/>
    </row>
    <row r="405">
      <c r="I405" s="212"/>
    </row>
    <row r="406">
      <c r="I406" s="212"/>
    </row>
    <row r="407">
      <c r="I407" s="212"/>
    </row>
    <row r="408">
      <c r="I408" s="212"/>
    </row>
    <row r="409">
      <c r="I409" s="212"/>
    </row>
    <row r="410">
      <c r="I410" s="212"/>
    </row>
    <row r="411">
      <c r="I411" s="212"/>
    </row>
    <row r="412">
      <c r="I412" s="212"/>
    </row>
    <row r="413">
      <c r="I413" s="212"/>
    </row>
    <row r="414">
      <c r="I414" s="212"/>
    </row>
    <row r="415">
      <c r="I415" s="212"/>
    </row>
    <row r="416">
      <c r="I416" s="212"/>
    </row>
    <row r="417">
      <c r="I417" s="212"/>
    </row>
    <row r="418">
      <c r="I418" s="212"/>
    </row>
    <row r="419">
      <c r="I419" s="212"/>
    </row>
    <row r="420">
      <c r="I420" s="212"/>
    </row>
    <row r="421">
      <c r="I421" s="212"/>
    </row>
    <row r="422">
      <c r="I422" s="212"/>
    </row>
    <row r="423">
      <c r="I423" s="212"/>
    </row>
    <row r="424">
      <c r="I424" s="212"/>
    </row>
    <row r="425">
      <c r="I425" s="212"/>
    </row>
    <row r="426">
      <c r="I426" s="212"/>
    </row>
    <row r="427">
      <c r="I427" s="212"/>
    </row>
    <row r="428">
      <c r="I428" s="212"/>
    </row>
    <row r="429">
      <c r="I429" s="212"/>
    </row>
    <row r="430">
      <c r="I430" s="212"/>
    </row>
    <row r="431">
      <c r="I431" s="212"/>
    </row>
    <row r="432">
      <c r="I432" s="212"/>
    </row>
    <row r="433">
      <c r="I433" s="212"/>
    </row>
    <row r="434">
      <c r="I434" s="212"/>
    </row>
    <row r="435">
      <c r="I435" s="212"/>
    </row>
    <row r="436">
      <c r="I436" s="212"/>
    </row>
    <row r="437">
      <c r="I437" s="212"/>
    </row>
    <row r="438">
      <c r="I438" s="212"/>
    </row>
    <row r="439">
      <c r="I439" s="212"/>
    </row>
    <row r="440">
      <c r="I440" s="212"/>
    </row>
    <row r="441">
      <c r="I441" s="212"/>
    </row>
    <row r="442">
      <c r="I442" s="212"/>
    </row>
    <row r="443">
      <c r="I443" s="212"/>
    </row>
    <row r="444">
      <c r="I444" s="212"/>
    </row>
    <row r="445">
      <c r="I445" s="212"/>
    </row>
    <row r="446">
      <c r="I446" s="212"/>
    </row>
    <row r="447">
      <c r="I447" s="212"/>
    </row>
    <row r="448">
      <c r="I448" s="212"/>
    </row>
    <row r="449">
      <c r="I449" s="212"/>
    </row>
    <row r="450">
      <c r="I450" s="212"/>
    </row>
    <row r="451">
      <c r="I451" s="212"/>
    </row>
    <row r="452">
      <c r="I452" s="212"/>
    </row>
    <row r="453">
      <c r="I453" s="212"/>
    </row>
    <row r="454">
      <c r="I454" s="212"/>
    </row>
    <row r="455">
      <c r="I455" s="212"/>
    </row>
    <row r="456">
      <c r="I456" s="212"/>
    </row>
    <row r="457">
      <c r="I457" s="212"/>
    </row>
    <row r="458">
      <c r="I458" s="212"/>
    </row>
    <row r="459">
      <c r="I459" s="212"/>
    </row>
    <row r="460">
      <c r="I460" s="212"/>
    </row>
    <row r="461">
      <c r="I461" s="212"/>
    </row>
    <row r="462">
      <c r="I462" s="212"/>
    </row>
    <row r="463">
      <c r="I463" s="212"/>
    </row>
    <row r="464">
      <c r="I464" s="212"/>
    </row>
    <row r="465">
      <c r="I465" s="212"/>
    </row>
    <row r="466">
      <c r="I466" s="212"/>
    </row>
    <row r="467">
      <c r="I467" s="212"/>
    </row>
    <row r="468">
      <c r="I468" s="212"/>
    </row>
    <row r="469">
      <c r="I469" s="212"/>
    </row>
    <row r="470">
      <c r="I470" s="212"/>
    </row>
    <row r="471">
      <c r="I471" s="212"/>
    </row>
    <row r="472">
      <c r="I472" s="212"/>
    </row>
    <row r="473">
      <c r="I473" s="212"/>
    </row>
    <row r="474">
      <c r="I474" s="212"/>
    </row>
    <row r="475">
      <c r="I475" s="212"/>
    </row>
    <row r="476">
      <c r="I476" s="212"/>
    </row>
    <row r="477">
      <c r="I477" s="212"/>
    </row>
    <row r="478">
      <c r="I478" s="212"/>
    </row>
    <row r="479">
      <c r="I479" s="212"/>
    </row>
    <row r="480">
      <c r="I480" s="212"/>
    </row>
    <row r="481">
      <c r="I481" s="212"/>
    </row>
    <row r="482">
      <c r="I482" s="212"/>
    </row>
    <row r="483">
      <c r="I483" s="212"/>
    </row>
    <row r="484">
      <c r="I484" s="212"/>
    </row>
    <row r="485">
      <c r="I485" s="212"/>
    </row>
    <row r="486">
      <c r="I486" s="212"/>
    </row>
    <row r="487">
      <c r="I487" s="212"/>
    </row>
    <row r="488">
      <c r="I488" s="212"/>
    </row>
    <row r="489">
      <c r="I489" s="212"/>
    </row>
    <row r="490">
      <c r="I490" s="212"/>
    </row>
    <row r="491">
      <c r="I491" s="212"/>
    </row>
    <row r="492">
      <c r="I492" s="212"/>
    </row>
    <row r="493">
      <c r="I493" s="212"/>
    </row>
    <row r="494">
      <c r="I494" s="212"/>
    </row>
    <row r="495">
      <c r="I495" s="212"/>
    </row>
    <row r="496">
      <c r="I496" s="212"/>
    </row>
    <row r="497">
      <c r="I497" s="212"/>
    </row>
    <row r="498">
      <c r="I498" s="212"/>
    </row>
    <row r="499">
      <c r="I499" s="212"/>
    </row>
    <row r="500">
      <c r="I500" s="212"/>
    </row>
    <row r="501">
      <c r="I501" s="212"/>
    </row>
    <row r="502">
      <c r="I502" s="212"/>
    </row>
    <row r="503">
      <c r="I503" s="212"/>
    </row>
    <row r="504">
      <c r="I504" s="212"/>
    </row>
    <row r="505">
      <c r="I505" s="212"/>
    </row>
    <row r="506">
      <c r="I506" s="212"/>
    </row>
    <row r="507">
      <c r="I507" s="212"/>
    </row>
    <row r="508">
      <c r="I508" s="212"/>
    </row>
    <row r="509">
      <c r="I509" s="212"/>
    </row>
    <row r="510">
      <c r="I510" s="212"/>
    </row>
    <row r="511">
      <c r="I511" s="212"/>
    </row>
    <row r="512">
      <c r="I512" s="212"/>
    </row>
    <row r="513">
      <c r="I513" s="212"/>
    </row>
    <row r="514">
      <c r="I514" s="212"/>
    </row>
    <row r="515">
      <c r="I515" s="212"/>
    </row>
    <row r="516">
      <c r="I516" s="212"/>
    </row>
    <row r="517">
      <c r="I517" s="212"/>
    </row>
    <row r="518">
      <c r="I518" s="212"/>
    </row>
    <row r="519">
      <c r="I519" s="212"/>
    </row>
    <row r="520">
      <c r="I520" s="212"/>
    </row>
    <row r="521">
      <c r="I521" s="212"/>
    </row>
    <row r="522">
      <c r="I522" s="212"/>
    </row>
    <row r="523">
      <c r="I523" s="212"/>
    </row>
    <row r="524">
      <c r="I524" s="212"/>
    </row>
    <row r="525">
      <c r="I525" s="212"/>
    </row>
    <row r="526">
      <c r="I526" s="212"/>
    </row>
    <row r="527">
      <c r="I527" s="212"/>
    </row>
    <row r="528">
      <c r="I528" s="212"/>
    </row>
    <row r="529">
      <c r="I529" s="212"/>
    </row>
    <row r="530">
      <c r="I530" s="212"/>
    </row>
    <row r="531">
      <c r="I531" s="212"/>
    </row>
    <row r="532">
      <c r="I532" s="212"/>
    </row>
    <row r="533">
      <c r="I533" s="212"/>
    </row>
    <row r="534">
      <c r="I534" s="212"/>
    </row>
    <row r="535">
      <c r="I535" s="212"/>
    </row>
    <row r="536">
      <c r="I536" s="212"/>
    </row>
    <row r="537">
      <c r="I537" s="212"/>
    </row>
    <row r="538">
      <c r="I538" s="212"/>
    </row>
    <row r="539">
      <c r="I539" s="212"/>
    </row>
    <row r="540">
      <c r="I540" s="212"/>
    </row>
    <row r="541">
      <c r="I541" s="212"/>
    </row>
    <row r="542">
      <c r="I542" s="212"/>
    </row>
    <row r="543">
      <c r="I543" s="212"/>
    </row>
    <row r="544">
      <c r="I544" s="212"/>
    </row>
    <row r="545">
      <c r="I545" s="212"/>
    </row>
    <row r="546">
      <c r="I546" s="212"/>
    </row>
    <row r="547">
      <c r="I547" s="212"/>
    </row>
    <row r="548">
      <c r="I548" s="212"/>
    </row>
    <row r="549">
      <c r="I549" s="212"/>
    </row>
    <row r="550">
      <c r="I550" s="212"/>
    </row>
    <row r="551">
      <c r="I551" s="212"/>
    </row>
    <row r="552">
      <c r="I552" s="212"/>
    </row>
    <row r="553">
      <c r="I553" s="212"/>
    </row>
    <row r="554">
      <c r="I554" s="212"/>
    </row>
    <row r="555">
      <c r="I555" s="212"/>
    </row>
    <row r="556">
      <c r="I556" s="212"/>
    </row>
    <row r="557">
      <c r="I557" s="212"/>
    </row>
    <row r="558">
      <c r="I558" s="212"/>
    </row>
    <row r="559">
      <c r="I559" s="212"/>
    </row>
    <row r="560">
      <c r="I560" s="212"/>
    </row>
    <row r="561">
      <c r="I561" s="212"/>
    </row>
    <row r="562">
      <c r="I562" s="212"/>
    </row>
    <row r="563">
      <c r="I563" s="212"/>
    </row>
    <row r="564">
      <c r="I564" s="212"/>
    </row>
    <row r="565">
      <c r="I565" s="212"/>
    </row>
    <row r="566">
      <c r="I566" s="212"/>
    </row>
    <row r="567">
      <c r="I567" s="212"/>
    </row>
    <row r="568">
      <c r="I568" s="212"/>
    </row>
    <row r="569">
      <c r="I569" s="212"/>
    </row>
    <row r="570">
      <c r="I570" s="212"/>
    </row>
    <row r="571">
      <c r="I571" s="212"/>
    </row>
    <row r="572">
      <c r="I572" s="212"/>
    </row>
    <row r="573">
      <c r="I573" s="212"/>
    </row>
    <row r="574">
      <c r="I574" s="212"/>
    </row>
    <row r="575">
      <c r="I575" s="212"/>
    </row>
    <row r="576">
      <c r="I576" s="212"/>
    </row>
    <row r="577">
      <c r="I577" s="212"/>
    </row>
    <row r="578">
      <c r="I578" s="212"/>
    </row>
    <row r="579">
      <c r="I579" s="212"/>
    </row>
    <row r="580">
      <c r="I580" s="212"/>
    </row>
    <row r="581">
      <c r="I581" s="212"/>
    </row>
    <row r="582">
      <c r="I582" s="212"/>
    </row>
    <row r="583">
      <c r="I583" s="212"/>
    </row>
    <row r="584">
      <c r="I584" s="212"/>
    </row>
    <row r="585">
      <c r="I585" s="212"/>
    </row>
    <row r="586">
      <c r="I586" s="212"/>
    </row>
    <row r="587">
      <c r="I587" s="212"/>
    </row>
    <row r="588">
      <c r="I588" s="212"/>
    </row>
    <row r="589">
      <c r="I589" s="212"/>
    </row>
    <row r="590">
      <c r="I590" s="212"/>
    </row>
    <row r="591">
      <c r="I591" s="212"/>
    </row>
    <row r="592">
      <c r="I592" s="212"/>
    </row>
    <row r="593">
      <c r="I593" s="212"/>
    </row>
    <row r="594">
      <c r="I594" s="212"/>
    </row>
    <row r="595">
      <c r="I595" s="212"/>
    </row>
    <row r="596">
      <c r="I596" s="212"/>
    </row>
    <row r="597">
      <c r="I597" s="212"/>
    </row>
    <row r="598">
      <c r="I598" s="212"/>
    </row>
    <row r="599">
      <c r="I599" s="212"/>
    </row>
    <row r="600">
      <c r="I600" s="212"/>
    </row>
    <row r="601">
      <c r="I601" s="212"/>
    </row>
    <row r="602">
      <c r="I602" s="212"/>
    </row>
    <row r="603">
      <c r="I603" s="212"/>
    </row>
    <row r="604">
      <c r="I604" s="212"/>
    </row>
    <row r="605">
      <c r="I605" s="212"/>
    </row>
    <row r="606">
      <c r="I606" s="212"/>
    </row>
    <row r="607">
      <c r="I607" s="212"/>
    </row>
    <row r="608">
      <c r="I608" s="212"/>
    </row>
    <row r="609">
      <c r="I609" s="212"/>
    </row>
    <row r="610">
      <c r="I610" s="212"/>
    </row>
    <row r="611">
      <c r="I611" s="212"/>
    </row>
    <row r="612">
      <c r="I612" s="212"/>
    </row>
    <row r="613">
      <c r="I613" s="212"/>
    </row>
    <row r="614">
      <c r="I614" s="212"/>
    </row>
    <row r="615">
      <c r="I615" s="212"/>
    </row>
    <row r="616">
      <c r="I616" s="212"/>
    </row>
    <row r="617">
      <c r="I617" s="212"/>
    </row>
    <row r="618">
      <c r="I618" s="212"/>
    </row>
    <row r="619">
      <c r="I619" s="212"/>
    </row>
    <row r="620">
      <c r="I620" s="212"/>
    </row>
    <row r="621">
      <c r="I621" s="212"/>
    </row>
    <row r="622">
      <c r="I622" s="212"/>
    </row>
    <row r="623">
      <c r="I623" s="212"/>
    </row>
    <row r="624">
      <c r="I624" s="212"/>
    </row>
    <row r="625">
      <c r="I625" s="212"/>
    </row>
    <row r="626">
      <c r="I626" s="212"/>
    </row>
    <row r="627">
      <c r="I627" s="212"/>
    </row>
    <row r="628">
      <c r="I628" s="212"/>
    </row>
    <row r="629">
      <c r="I629" s="212"/>
    </row>
    <row r="630">
      <c r="I630" s="212"/>
    </row>
    <row r="631">
      <c r="I631" s="212"/>
    </row>
    <row r="632">
      <c r="I632" s="212"/>
    </row>
    <row r="633">
      <c r="I633" s="212"/>
    </row>
    <row r="634">
      <c r="I634" s="212"/>
    </row>
    <row r="635">
      <c r="I635" s="212"/>
    </row>
    <row r="636">
      <c r="I636" s="212"/>
    </row>
    <row r="637">
      <c r="I637" s="212"/>
    </row>
    <row r="638">
      <c r="I638" s="212"/>
    </row>
    <row r="639">
      <c r="I639" s="212"/>
    </row>
    <row r="640">
      <c r="I640" s="212"/>
    </row>
    <row r="641">
      <c r="I641" s="212"/>
    </row>
    <row r="642">
      <c r="I642" s="212"/>
    </row>
    <row r="643">
      <c r="I643" s="212"/>
    </row>
    <row r="644">
      <c r="I644" s="212"/>
    </row>
    <row r="645">
      <c r="I645" s="212"/>
    </row>
    <row r="646">
      <c r="I646" s="212"/>
    </row>
    <row r="647">
      <c r="I647" s="212"/>
    </row>
    <row r="648">
      <c r="I648" s="212"/>
    </row>
    <row r="649">
      <c r="I649" s="212"/>
    </row>
    <row r="650">
      <c r="I650" s="212"/>
    </row>
    <row r="651">
      <c r="I651" s="212"/>
    </row>
    <row r="652">
      <c r="I652" s="212"/>
    </row>
    <row r="653">
      <c r="I653" s="212"/>
    </row>
    <row r="654">
      <c r="I654" s="212"/>
    </row>
    <row r="655">
      <c r="I655" s="212"/>
    </row>
    <row r="656">
      <c r="I656" s="212"/>
    </row>
    <row r="657">
      <c r="I657" s="212"/>
    </row>
    <row r="658">
      <c r="I658" s="212"/>
    </row>
    <row r="659">
      <c r="I659" s="212"/>
    </row>
    <row r="660">
      <c r="I660" s="212"/>
    </row>
    <row r="661">
      <c r="I661" s="212"/>
    </row>
    <row r="662">
      <c r="I662" s="212"/>
    </row>
    <row r="663">
      <c r="I663" s="212"/>
    </row>
    <row r="664">
      <c r="I664" s="212"/>
    </row>
    <row r="665">
      <c r="I665" s="212"/>
    </row>
    <row r="666">
      <c r="I666" s="212"/>
    </row>
    <row r="667">
      <c r="I667" s="212"/>
    </row>
    <row r="668">
      <c r="I668" s="212"/>
    </row>
    <row r="669">
      <c r="I669" s="212"/>
    </row>
    <row r="670">
      <c r="I670" s="212"/>
    </row>
    <row r="671">
      <c r="I671" s="212"/>
    </row>
    <row r="672">
      <c r="I672" s="212"/>
    </row>
    <row r="673">
      <c r="I673" s="212"/>
    </row>
    <row r="674">
      <c r="I674" s="212"/>
    </row>
    <row r="675">
      <c r="I675" s="212"/>
    </row>
    <row r="676">
      <c r="I676" s="212"/>
    </row>
    <row r="677">
      <c r="I677" s="212"/>
    </row>
    <row r="678">
      <c r="I678" s="212"/>
    </row>
    <row r="679">
      <c r="I679" s="212"/>
    </row>
    <row r="680">
      <c r="I680" s="212"/>
    </row>
    <row r="681">
      <c r="I681" s="212"/>
    </row>
    <row r="682">
      <c r="I682" s="212"/>
    </row>
    <row r="683">
      <c r="I683" s="212"/>
    </row>
    <row r="684">
      <c r="I684" s="212"/>
    </row>
    <row r="685">
      <c r="I685" s="212"/>
    </row>
    <row r="686">
      <c r="I686" s="212"/>
    </row>
    <row r="687">
      <c r="I687" s="212"/>
    </row>
    <row r="688">
      <c r="I688" s="212"/>
    </row>
    <row r="689">
      <c r="I689" s="212"/>
    </row>
    <row r="690">
      <c r="I690" s="212"/>
    </row>
    <row r="691">
      <c r="I691" s="212"/>
    </row>
    <row r="692">
      <c r="I692" s="212"/>
    </row>
    <row r="693">
      <c r="I693" s="212"/>
    </row>
    <row r="694">
      <c r="I694" s="212"/>
    </row>
    <row r="695">
      <c r="I695" s="212"/>
    </row>
    <row r="696">
      <c r="I696" s="212"/>
    </row>
    <row r="697">
      <c r="I697" s="212"/>
    </row>
    <row r="698">
      <c r="I698" s="212"/>
    </row>
    <row r="699">
      <c r="I699" s="212"/>
    </row>
    <row r="700">
      <c r="I700" s="212"/>
    </row>
    <row r="701">
      <c r="I701" s="212"/>
    </row>
    <row r="702">
      <c r="I702" s="212"/>
    </row>
    <row r="703">
      <c r="I703" s="212"/>
    </row>
    <row r="704">
      <c r="I704" s="212"/>
    </row>
    <row r="705">
      <c r="I705" s="212"/>
    </row>
    <row r="706">
      <c r="I706" s="212"/>
    </row>
    <row r="707">
      <c r="I707" s="212"/>
    </row>
    <row r="708">
      <c r="I708" s="212"/>
    </row>
    <row r="709">
      <c r="I709" s="212"/>
    </row>
    <row r="710">
      <c r="I710" s="212"/>
    </row>
    <row r="711">
      <c r="I711" s="212"/>
    </row>
    <row r="712">
      <c r="I712" s="212"/>
    </row>
    <row r="713">
      <c r="I713" s="212"/>
    </row>
    <row r="714">
      <c r="I714" s="212"/>
    </row>
    <row r="715">
      <c r="I715" s="212"/>
    </row>
    <row r="716">
      <c r="I716" s="212"/>
    </row>
    <row r="717">
      <c r="I717" s="212"/>
    </row>
    <row r="718">
      <c r="I718" s="212"/>
    </row>
    <row r="719">
      <c r="I719" s="212"/>
    </row>
    <row r="720">
      <c r="I720" s="212"/>
    </row>
    <row r="721">
      <c r="I721" s="212"/>
    </row>
    <row r="722">
      <c r="I722" s="212"/>
    </row>
    <row r="723">
      <c r="I723" s="212"/>
    </row>
    <row r="724">
      <c r="I724" s="212"/>
    </row>
    <row r="725">
      <c r="I725" s="212"/>
    </row>
    <row r="726">
      <c r="I726" s="212"/>
    </row>
    <row r="727">
      <c r="I727" s="212"/>
    </row>
    <row r="728">
      <c r="I728" s="212"/>
    </row>
    <row r="729">
      <c r="I729" s="212"/>
    </row>
    <row r="730">
      <c r="I730" s="212"/>
    </row>
    <row r="731">
      <c r="I731" s="212"/>
    </row>
    <row r="732">
      <c r="I732" s="212"/>
    </row>
    <row r="733">
      <c r="I733" s="212"/>
    </row>
    <row r="734">
      <c r="I734" s="212"/>
    </row>
    <row r="735">
      <c r="I735" s="212"/>
    </row>
    <row r="736">
      <c r="I736" s="212"/>
    </row>
    <row r="737">
      <c r="I737" s="212"/>
    </row>
    <row r="738">
      <c r="I738" s="212"/>
    </row>
    <row r="739">
      <c r="I739" s="212"/>
    </row>
    <row r="740">
      <c r="I740" s="212"/>
    </row>
    <row r="741">
      <c r="I741" s="212"/>
    </row>
    <row r="742">
      <c r="I742" s="212"/>
    </row>
    <row r="743">
      <c r="I743" s="212"/>
    </row>
    <row r="744">
      <c r="I744" s="212"/>
    </row>
    <row r="745">
      <c r="I745" s="212"/>
    </row>
    <row r="746">
      <c r="I746" s="212"/>
    </row>
    <row r="747">
      <c r="I747" s="212"/>
    </row>
    <row r="748">
      <c r="I748" s="212"/>
    </row>
    <row r="749">
      <c r="I749" s="212"/>
    </row>
    <row r="750">
      <c r="I750" s="212"/>
    </row>
    <row r="751">
      <c r="I751" s="212"/>
    </row>
    <row r="752">
      <c r="I752" s="212"/>
    </row>
    <row r="753">
      <c r="I753" s="212"/>
    </row>
    <row r="754">
      <c r="I754" s="212"/>
    </row>
    <row r="755">
      <c r="I755" s="212"/>
    </row>
    <row r="756">
      <c r="I756" s="212"/>
    </row>
    <row r="757">
      <c r="I757" s="212"/>
    </row>
    <row r="758">
      <c r="I758" s="212"/>
    </row>
    <row r="759">
      <c r="I759" s="212"/>
    </row>
    <row r="760">
      <c r="I760" s="212"/>
    </row>
    <row r="761">
      <c r="I761" s="212"/>
    </row>
    <row r="762">
      <c r="I762" s="212"/>
    </row>
    <row r="763">
      <c r="I763" s="212"/>
    </row>
    <row r="764">
      <c r="I764" s="212"/>
    </row>
    <row r="765">
      <c r="I765" s="212"/>
    </row>
    <row r="766">
      <c r="I766" s="212"/>
    </row>
    <row r="767">
      <c r="I767" s="212"/>
    </row>
    <row r="768">
      <c r="I768" s="212"/>
    </row>
    <row r="769">
      <c r="I769" s="212"/>
    </row>
    <row r="770">
      <c r="I770" s="212"/>
    </row>
    <row r="771">
      <c r="I771" s="212"/>
    </row>
    <row r="772">
      <c r="I772" s="212"/>
    </row>
    <row r="773">
      <c r="I773" s="212"/>
    </row>
    <row r="774">
      <c r="I774" s="212"/>
    </row>
    <row r="775">
      <c r="I775" s="212"/>
    </row>
    <row r="776">
      <c r="I776" s="212"/>
    </row>
    <row r="777">
      <c r="I777" s="212"/>
    </row>
    <row r="778">
      <c r="I778" s="212"/>
    </row>
    <row r="779">
      <c r="I779" s="212"/>
    </row>
    <row r="780">
      <c r="I780" s="212"/>
    </row>
    <row r="781">
      <c r="I781" s="212"/>
    </row>
    <row r="782">
      <c r="I782" s="212"/>
    </row>
    <row r="783">
      <c r="I783" s="212"/>
    </row>
    <row r="784">
      <c r="I784" s="212"/>
    </row>
    <row r="785">
      <c r="I785" s="212"/>
    </row>
    <row r="786">
      <c r="I786" s="212"/>
    </row>
    <row r="787">
      <c r="I787" s="212"/>
    </row>
    <row r="788">
      <c r="I788" s="212"/>
    </row>
    <row r="789">
      <c r="I789" s="212"/>
    </row>
    <row r="790">
      <c r="I790" s="212"/>
    </row>
    <row r="791">
      <c r="I791" s="212"/>
    </row>
    <row r="792">
      <c r="I792" s="212"/>
    </row>
    <row r="793">
      <c r="I793" s="212"/>
    </row>
    <row r="794">
      <c r="I794" s="212"/>
    </row>
    <row r="795">
      <c r="I795" s="212"/>
    </row>
    <row r="796">
      <c r="I796" s="212"/>
    </row>
    <row r="797">
      <c r="I797" s="212"/>
    </row>
    <row r="798">
      <c r="I798" s="212"/>
    </row>
    <row r="799">
      <c r="I799" s="212"/>
    </row>
    <row r="800">
      <c r="I800" s="212"/>
    </row>
    <row r="801">
      <c r="I801" s="212"/>
    </row>
    <row r="802">
      <c r="I802" s="212"/>
    </row>
    <row r="803">
      <c r="I803" s="212"/>
    </row>
    <row r="804">
      <c r="I804" s="212"/>
    </row>
    <row r="805">
      <c r="I805" s="212"/>
    </row>
    <row r="806">
      <c r="I806" s="212"/>
    </row>
    <row r="807">
      <c r="I807" s="212"/>
    </row>
    <row r="808">
      <c r="I808" s="212"/>
    </row>
    <row r="809">
      <c r="I809" s="212"/>
    </row>
    <row r="810">
      <c r="I810" s="212"/>
    </row>
    <row r="811">
      <c r="I811" s="212"/>
    </row>
    <row r="812">
      <c r="I812" s="212"/>
    </row>
    <row r="813">
      <c r="I813" s="212"/>
    </row>
    <row r="814">
      <c r="I814" s="212"/>
    </row>
    <row r="815">
      <c r="I815" s="212"/>
    </row>
    <row r="816">
      <c r="I816" s="212"/>
    </row>
    <row r="817">
      <c r="I817" s="212"/>
    </row>
    <row r="818">
      <c r="I818" s="212"/>
    </row>
    <row r="819">
      <c r="I819" s="212"/>
    </row>
    <row r="820">
      <c r="I820" s="212"/>
    </row>
    <row r="821">
      <c r="I821" s="212"/>
    </row>
    <row r="822">
      <c r="I822" s="212"/>
    </row>
    <row r="823">
      <c r="I823" s="212"/>
    </row>
    <row r="824">
      <c r="I824" s="212"/>
    </row>
    <row r="825">
      <c r="I825" s="212"/>
    </row>
    <row r="826">
      <c r="I826" s="212"/>
    </row>
    <row r="827">
      <c r="I827" s="212"/>
    </row>
    <row r="828">
      <c r="I828" s="212"/>
    </row>
    <row r="829">
      <c r="I829" s="212"/>
    </row>
    <row r="830">
      <c r="I830" s="212"/>
    </row>
    <row r="831">
      <c r="I831" s="212"/>
    </row>
    <row r="832">
      <c r="I832" s="212"/>
    </row>
    <row r="833">
      <c r="I833" s="212"/>
    </row>
    <row r="834">
      <c r="I834" s="212"/>
    </row>
    <row r="835">
      <c r="I835" s="212"/>
    </row>
    <row r="836">
      <c r="I836" s="212"/>
    </row>
    <row r="837">
      <c r="I837" s="212"/>
    </row>
    <row r="838">
      <c r="I838" s="212"/>
    </row>
    <row r="839">
      <c r="I839" s="212"/>
    </row>
    <row r="840">
      <c r="I840" s="212"/>
    </row>
    <row r="841">
      <c r="I841" s="212"/>
    </row>
    <row r="842">
      <c r="I842" s="212"/>
    </row>
    <row r="843">
      <c r="I843" s="212"/>
    </row>
    <row r="844">
      <c r="I844" s="212"/>
    </row>
    <row r="845">
      <c r="I845" s="212"/>
    </row>
    <row r="846">
      <c r="I846" s="212"/>
    </row>
    <row r="847">
      <c r="I847" s="212"/>
    </row>
    <row r="848">
      <c r="I848" s="212"/>
    </row>
    <row r="849">
      <c r="I849" s="212"/>
    </row>
    <row r="850">
      <c r="I850" s="212"/>
    </row>
    <row r="851">
      <c r="I851" s="212"/>
    </row>
    <row r="852">
      <c r="I852" s="212"/>
    </row>
    <row r="853">
      <c r="I853" s="212"/>
    </row>
    <row r="854">
      <c r="I854" s="212"/>
    </row>
    <row r="855">
      <c r="I855" s="212"/>
    </row>
    <row r="856">
      <c r="I856" s="212"/>
    </row>
    <row r="857">
      <c r="I857" s="212"/>
    </row>
    <row r="858">
      <c r="I858" s="212"/>
    </row>
    <row r="859">
      <c r="I859" s="212"/>
    </row>
    <row r="860">
      <c r="I860" s="212"/>
    </row>
    <row r="861">
      <c r="I861" s="212"/>
    </row>
    <row r="862">
      <c r="I862" s="212"/>
    </row>
    <row r="863">
      <c r="I863" s="212"/>
    </row>
    <row r="864">
      <c r="I864" s="212"/>
    </row>
    <row r="865">
      <c r="I865" s="212"/>
    </row>
    <row r="866">
      <c r="I866" s="212"/>
    </row>
    <row r="867">
      <c r="I867" s="212"/>
    </row>
    <row r="868">
      <c r="I868" s="212"/>
    </row>
    <row r="869">
      <c r="I869" s="212"/>
    </row>
    <row r="870">
      <c r="I870" s="212"/>
    </row>
    <row r="871">
      <c r="I871" s="212"/>
    </row>
    <row r="872">
      <c r="I872" s="212"/>
    </row>
    <row r="873">
      <c r="I873" s="212"/>
    </row>
    <row r="874">
      <c r="I874" s="212"/>
    </row>
    <row r="875">
      <c r="I875" s="212"/>
    </row>
    <row r="876">
      <c r="I876" s="212"/>
    </row>
    <row r="877">
      <c r="I877" s="212"/>
    </row>
    <row r="878">
      <c r="I878" s="212"/>
    </row>
    <row r="879">
      <c r="I879" s="212"/>
    </row>
    <row r="880">
      <c r="I880" s="212"/>
    </row>
    <row r="881">
      <c r="I881" s="212"/>
    </row>
    <row r="882">
      <c r="I882" s="212"/>
    </row>
    <row r="883">
      <c r="I883" s="212"/>
    </row>
    <row r="884">
      <c r="I884" s="212"/>
    </row>
    <row r="885">
      <c r="I885" s="212"/>
    </row>
    <row r="886">
      <c r="I886" s="212"/>
    </row>
    <row r="887">
      <c r="I887" s="212"/>
    </row>
    <row r="888">
      <c r="I888" s="212"/>
    </row>
    <row r="889">
      <c r="I889" s="212"/>
    </row>
    <row r="890">
      <c r="I890" s="212"/>
    </row>
    <row r="891">
      <c r="I891" s="212"/>
    </row>
    <row r="892">
      <c r="I892" s="212"/>
    </row>
    <row r="893">
      <c r="I893" s="212"/>
    </row>
    <row r="894">
      <c r="I894" s="212"/>
    </row>
    <row r="895">
      <c r="I895" s="212"/>
    </row>
    <row r="896">
      <c r="I896" s="212"/>
    </row>
    <row r="897">
      <c r="I897" s="212"/>
    </row>
    <row r="898">
      <c r="I898" s="212"/>
    </row>
    <row r="899">
      <c r="I899" s="212"/>
    </row>
    <row r="900">
      <c r="I900" s="212"/>
    </row>
    <row r="901">
      <c r="I901" s="212"/>
    </row>
    <row r="902">
      <c r="I902" s="212"/>
    </row>
    <row r="903">
      <c r="I903" s="212"/>
    </row>
    <row r="904">
      <c r="I904" s="212"/>
    </row>
    <row r="905">
      <c r="I905" s="212"/>
    </row>
    <row r="906">
      <c r="I906" s="212"/>
    </row>
    <row r="907">
      <c r="I907" s="212"/>
    </row>
    <row r="908">
      <c r="I908" s="212"/>
    </row>
    <row r="909">
      <c r="I909" s="212"/>
    </row>
    <row r="910">
      <c r="I910" s="212"/>
    </row>
    <row r="911">
      <c r="I911" s="212"/>
    </row>
    <row r="912">
      <c r="I912" s="212"/>
    </row>
    <row r="913">
      <c r="I913" s="212"/>
    </row>
    <row r="914">
      <c r="I914" s="212"/>
    </row>
    <row r="915">
      <c r="I915" s="212"/>
    </row>
    <row r="916">
      <c r="I916" s="212"/>
    </row>
    <row r="917">
      <c r="I917" s="212"/>
    </row>
    <row r="918">
      <c r="I918" s="212"/>
    </row>
    <row r="919">
      <c r="I919" s="212"/>
    </row>
    <row r="920">
      <c r="I920" s="212"/>
    </row>
    <row r="921">
      <c r="I921" s="212"/>
    </row>
    <row r="922">
      <c r="I922" s="212"/>
    </row>
    <row r="923">
      <c r="I923" s="212"/>
    </row>
    <row r="924">
      <c r="I924" s="212"/>
    </row>
    <row r="925">
      <c r="I925" s="212"/>
    </row>
    <row r="926">
      <c r="I926" s="212"/>
    </row>
    <row r="927">
      <c r="I927" s="212"/>
    </row>
    <row r="928">
      <c r="I928" s="212"/>
    </row>
    <row r="929">
      <c r="I929" s="212"/>
    </row>
    <row r="930">
      <c r="I930" s="212"/>
    </row>
    <row r="931">
      <c r="I931" s="212"/>
    </row>
    <row r="932">
      <c r="I932" s="212"/>
    </row>
    <row r="933">
      <c r="I933" s="212"/>
    </row>
    <row r="934">
      <c r="I934" s="212"/>
    </row>
    <row r="935">
      <c r="I935" s="212"/>
    </row>
    <row r="936">
      <c r="I936" s="212"/>
    </row>
    <row r="937">
      <c r="I937" s="212"/>
    </row>
    <row r="938">
      <c r="I938" s="212"/>
    </row>
    <row r="939">
      <c r="I939" s="212"/>
    </row>
    <row r="940">
      <c r="I940" s="212"/>
    </row>
    <row r="941">
      <c r="I941" s="212"/>
    </row>
    <row r="942">
      <c r="I942" s="212"/>
    </row>
    <row r="943">
      <c r="I943" s="212"/>
    </row>
    <row r="944">
      <c r="I944" s="212"/>
    </row>
    <row r="945">
      <c r="I945" s="212"/>
    </row>
    <row r="946">
      <c r="I946" s="212"/>
    </row>
    <row r="947">
      <c r="I947" s="212"/>
    </row>
    <row r="948">
      <c r="I948" s="212"/>
    </row>
    <row r="949">
      <c r="I949" s="212"/>
    </row>
    <row r="950">
      <c r="I950" s="212"/>
    </row>
    <row r="951">
      <c r="I951" s="212"/>
    </row>
    <row r="952">
      <c r="I952" s="212"/>
    </row>
    <row r="953">
      <c r="I953" s="212"/>
    </row>
    <row r="954">
      <c r="I954" s="212"/>
    </row>
    <row r="955">
      <c r="I955" s="212"/>
    </row>
    <row r="956">
      <c r="I956" s="212"/>
    </row>
    <row r="957">
      <c r="I957" s="212"/>
    </row>
    <row r="958">
      <c r="I958" s="212"/>
    </row>
    <row r="959">
      <c r="I959" s="212"/>
    </row>
    <row r="960">
      <c r="I960" s="212"/>
    </row>
    <row r="961">
      <c r="I961" s="212"/>
    </row>
    <row r="962">
      <c r="I962" s="212"/>
    </row>
    <row r="963">
      <c r="I963" s="212"/>
    </row>
    <row r="964">
      <c r="I964" s="212"/>
    </row>
    <row r="965">
      <c r="I965" s="212"/>
    </row>
    <row r="966">
      <c r="I966" s="212"/>
    </row>
    <row r="967">
      <c r="I967" s="212"/>
    </row>
    <row r="968">
      <c r="I968" s="212"/>
    </row>
    <row r="969">
      <c r="I969" s="212"/>
    </row>
    <row r="970">
      <c r="I970" s="212"/>
    </row>
    <row r="971">
      <c r="I971" s="212"/>
    </row>
    <row r="972">
      <c r="I972" s="212"/>
    </row>
    <row r="973">
      <c r="I973" s="212"/>
    </row>
    <row r="974">
      <c r="I974" s="212"/>
    </row>
    <row r="975">
      <c r="I975" s="212"/>
    </row>
    <row r="976">
      <c r="I976" s="212"/>
    </row>
    <row r="977">
      <c r="I977" s="212"/>
    </row>
    <row r="978">
      <c r="I978" s="212"/>
    </row>
    <row r="979">
      <c r="I979" s="212"/>
    </row>
    <row r="980">
      <c r="I980" s="212"/>
    </row>
    <row r="981">
      <c r="I981" s="212"/>
    </row>
    <row r="982">
      <c r="I982" s="212"/>
    </row>
    <row r="983">
      <c r="I983" s="212"/>
    </row>
    <row r="984">
      <c r="I984" s="212"/>
    </row>
    <row r="985">
      <c r="I985" s="212"/>
    </row>
    <row r="986">
      <c r="I986" s="212"/>
    </row>
    <row r="987">
      <c r="I987" s="212"/>
    </row>
    <row r="988">
      <c r="I988" s="212"/>
    </row>
    <row r="989">
      <c r="I989" s="212"/>
    </row>
    <row r="990">
      <c r="I990" s="212"/>
    </row>
    <row r="991">
      <c r="I991" s="212"/>
    </row>
    <row r="992">
      <c r="I992" s="212"/>
    </row>
    <row r="993">
      <c r="I993" s="212"/>
    </row>
    <row r="994">
      <c r="I994" s="212"/>
    </row>
    <row r="995">
      <c r="I995" s="212"/>
    </row>
    <row r="996">
      <c r="I996" s="212"/>
    </row>
    <row r="997">
      <c r="I997" s="212"/>
    </row>
    <row r="998">
      <c r="I998" s="212"/>
    </row>
    <row r="999">
      <c r="I999" s="212"/>
    </row>
    <row r="1000">
      <c r="I1000" s="212"/>
    </row>
  </sheetData>
  <mergeCells count="28">
    <mergeCell ref="I6:J7"/>
    <mergeCell ref="I8:J9"/>
    <mergeCell ref="I12:J13"/>
    <mergeCell ref="I14:J15"/>
    <mergeCell ref="I16:J17"/>
    <mergeCell ref="I18:J19"/>
    <mergeCell ref="I20:J21"/>
    <mergeCell ref="G24:I24"/>
    <mergeCell ref="E8:F9"/>
    <mergeCell ref="E10:F11"/>
    <mergeCell ref="E12:F13"/>
    <mergeCell ref="E14:F15"/>
    <mergeCell ref="E16:F17"/>
    <mergeCell ref="E18:F19"/>
    <mergeCell ref="E20:F21"/>
    <mergeCell ref="A10:B11"/>
    <mergeCell ref="A12:B13"/>
    <mergeCell ref="A14:B15"/>
    <mergeCell ref="A16:B17"/>
    <mergeCell ref="A18:B19"/>
    <mergeCell ref="A20:B21"/>
    <mergeCell ref="A3:H3"/>
    <mergeCell ref="I3:K3"/>
    <mergeCell ref="F4:G4"/>
    <mergeCell ref="A6:B7"/>
    <mergeCell ref="E6:F7"/>
    <mergeCell ref="A8:B9"/>
    <mergeCell ref="I10:J11"/>
  </mergeCells>
  <printOptions/>
  <pageMargins bottom="0.75" footer="0.0" header="0.0" left="0.25" right="0.25" top="0.75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9" width="8.56"/>
    <col customWidth="1" min="10" max="11" width="9.22"/>
    <col customWidth="1" min="12" max="26" width="8.56"/>
  </cols>
  <sheetData>
    <row r="1"/>
    <row r="2">
      <c r="B2" s="304" t="str">
        <f>SIMPLvolumes!AP7</f>
        <v>mali vol</v>
      </c>
      <c r="C2" s="304" t="str">
        <f>SIMPLvolumes!AQ7</f>
        <v>veliki</v>
      </c>
      <c r="D2" s="304" t="str">
        <f>SIMPLvolumes!AR7</f>
        <v>noži</v>
      </c>
      <c r="E2" s="304" t="s">
        <v>413</v>
      </c>
      <c r="F2" s="304" t="s">
        <v>414</v>
      </c>
      <c r="G2" s="304" t="s">
        <v>415</v>
      </c>
      <c r="H2" s="304" t="s">
        <v>416</v>
      </c>
      <c r="I2" s="304" t="s">
        <v>417</v>
      </c>
      <c r="J2" s="304" t="s">
        <v>418</v>
      </c>
      <c r="K2" s="304" t="s">
        <v>419</v>
      </c>
    </row>
    <row r="3" ht="33.75" customHeight="1">
      <c r="A3" s="305" t="s">
        <v>420</v>
      </c>
      <c r="B3" s="306" t="str">
        <f t="shared" ref="B3:D3" si="1">SUM(B4:B663)</f>
        <v>#ERROR!</v>
      </c>
      <c r="C3" s="306" t="str">
        <f t="shared" si="1"/>
        <v>#ERROR!</v>
      </c>
      <c r="D3" s="306" t="str">
        <f t="shared" si="1"/>
        <v>#ERROR!</v>
      </c>
      <c r="E3" s="306" t="str">
        <f t="shared" ref="E3:I3" si="2">SUM(E4:E663)/1000</f>
        <v>#ERROR!</v>
      </c>
      <c r="F3" s="306" t="str">
        <f t="shared" si="2"/>
        <v>#ERROR!</v>
      </c>
      <c r="G3" s="306" t="str">
        <f t="shared" si="2"/>
        <v>#ERROR!</v>
      </c>
      <c r="H3" s="306" t="str">
        <f t="shared" si="2"/>
        <v>#ERROR!</v>
      </c>
      <c r="I3" s="306" t="str">
        <f t="shared" si="2"/>
        <v>#ERROR!</v>
      </c>
      <c r="J3" s="306" t="str">
        <f t="shared" ref="J3:K3" si="3">SUM(J4:J663)</f>
        <v>#ERROR!</v>
      </c>
      <c r="K3" s="307" t="str">
        <f t="shared" si="3"/>
        <v>#ERROR!</v>
      </c>
    </row>
    <row r="4">
      <c r="A4" s="2" t="str">
        <f>'PRODUCTION LIST VOLUMES'!A6</f>
        <v>1A</v>
      </c>
      <c r="B4" s="308">
        <f>SIMPLvolumes!AP10*SUM(SIMPLvolumes!Z10:AJ10)</f>
        <v>0</v>
      </c>
      <c r="C4" s="308">
        <f>SIMPLvolumes!AQ10*SUM(SIMPLvolumes!Z10:AJ10)</f>
        <v>0</v>
      </c>
      <c r="D4" s="308">
        <f>SIMPLvolumes!AR10*SUM(SIMPLvolumes!Z10:AJ10)</f>
        <v>0</v>
      </c>
      <c r="E4" s="308">
        <f>SIMPLvolumes!AS10*SUM(SIMPLvolumes!Z10:AJ10)</f>
        <v>0</v>
      </c>
      <c r="F4" s="308">
        <f>SIMPLvolumes!AT10*SUM(SIMPLvolumes!Z10:AJ10)</f>
        <v>0</v>
      </c>
      <c r="G4" s="308">
        <f>SIMPLvolumes!AU10*SUM(SIMPLvolumes!Z10:AJ10)</f>
        <v>0</v>
      </c>
      <c r="H4" s="308">
        <f t="shared" ref="H4:H452" si="4">F4/10</f>
        <v>0</v>
      </c>
      <c r="I4" s="308">
        <f t="shared" ref="I4:I452" si="5">(3/100)*F4</f>
        <v>0</v>
      </c>
      <c r="J4" s="308">
        <f>SIMPLvolumes!AW10*SUM(SIMPLvolumes!Z10:AJ10)/3.125</f>
        <v>0</v>
      </c>
      <c r="K4" s="308">
        <f>SIMPLvolumes!AV10</f>
        <v>0</v>
      </c>
    </row>
    <row r="5">
      <c r="A5" s="2" t="str">
        <f>'PRODUCTION LIST VOLUMES'!A7</f>
        <v>1B</v>
      </c>
      <c r="B5" s="308">
        <f>SIMPLvolumes!AP11*SUM(SIMPLvolumes!Z11:AJ11)</f>
        <v>0</v>
      </c>
      <c r="C5" s="308">
        <f>SIMPLvolumes!AQ11*SUM(SIMPLvolumes!Z11:AJ11)</f>
        <v>0</v>
      </c>
      <c r="D5" s="308">
        <f>SIMPLvolumes!AR11*SUM(SIMPLvolumes!Z11:AJ11)</f>
        <v>0</v>
      </c>
      <c r="E5" s="308">
        <f>SIMPLvolumes!AS11*SUM(SIMPLvolumes!Z11:AJ11)</f>
        <v>0</v>
      </c>
      <c r="F5" s="308">
        <f>SIMPLvolumes!AT11*SUM(SIMPLvolumes!Z11:AJ11)</f>
        <v>0</v>
      </c>
      <c r="G5" s="308">
        <f>SIMPLvolumes!AU11*SUM(SIMPLvolumes!Z11:AJ11)</f>
        <v>0</v>
      </c>
      <c r="H5" s="308">
        <f t="shared" si="4"/>
        <v>0</v>
      </c>
      <c r="I5" s="308">
        <f t="shared" si="5"/>
        <v>0</v>
      </c>
      <c r="J5" s="308">
        <f>SIMPLvolumes!AW11*SUM(SIMPLvolumes!Z11:AJ11)/3.125</f>
        <v>0</v>
      </c>
      <c r="K5" s="308">
        <f>SIMPLvolumes!AV11</f>
        <v>0</v>
      </c>
    </row>
    <row r="6">
      <c r="A6" s="2" t="str">
        <f>'PRODUCTION LIST VOLUMES'!A8</f>
        <v>1C</v>
      </c>
      <c r="B6" s="308">
        <f>SIMPLvolumes!AP12*SUM(SIMPLvolumes!Z12:AJ12)</f>
        <v>0</v>
      </c>
      <c r="C6" s="308">
        <f>SIMPLvolumes!AQ12*SUM(SIMPLvolumes!Z12:AJ12)</f>
        <v>0</v>
      </c>
      <c r="D6" s="308">
        <f>SIMPLvolumes!AR12*SUM(SIMPLvolumes!Z12:AJ12)</f>
        <v>0</v>
      </c>
      <c r="E6" s="308">
        <f>SIMPLvolumes!AS12*SUM(SIMPLvolumes!Z12:AJ12)</f>
        <v>0</v>
      </c>
      <c r="F6" s="308">
        <f>SIMPLvolumes!AT12*SUM(SIMPLvolumes!Z12:AJ12)</f>
        <v>0</v>
      </c>
      <c r="G6" s="308">
        <f>SIMPLvolumes!AU12*SUM(SIMPLvolumes!Z12:AJ12)</f>
        <v>0</v>
      </c>
      <c r="H6" s="308">
        <f t="shared" si="4"/>
        <v>0</v>
      </c>
      <c r="I6" s="308">
        <f t="shared" si="5"/>
        <v>0</v>
      </c>
      <c r="J6" s="308">
        <f>SIMPLvolumes!AW12*SUM(SIMPLvolumes!Z12:AJ12)/3.125</f>
        <v>0</v>
      </c>
      <c r="K6" s="308">
        <f>SIMPLvolumes!AV12</f>
        <v>0</v>
      </c>
    </row>
    <row r="7">
      <c r="A7" s="2" t="str">
        <f>'PRODUCTION LIST VOLUMES'!A9</f>
        <v>1D</v>
      </c>
      <c r="B7" s="308">
        <f>SIMPLvolumes!AP13*SUM(SIMPLvolumes!Z13:AJ13)</f>
        <v>0</v>
      </c>
      <c r="C7" s="308">
        <f>SIMPLvolumes!AQ13*SUM(SIMPLvolumes!Z13:AJ13)</f>
        <v>0</v>
      </c>
      <c r="D7" s="308">
        <f>SIMPLvolumes!AR13*SUM(SIMPLvolumes!Z13:AJ13)</f>
        <v>0</v>
      </c>
      <c r="E7" s="308">
        <f>SIMPLvolumes!AS13*SUM(SIMPLvolumes!Z13:AJ13)</f>
        <v>0</v>
      </c>
      <c r="F7" s="308">
        <f>SIMPLvolumes!AT13*SUM(SIMPLvolumes!Z13:AJ13)</f>
        <v>0</v>
      </c>
      <c r="G7" s="308">
        <f>SIMPLvolumes!AU13*SUM(SIMPLvolumes!Z13:AJ13)</f>
        <v>0</v>
      </c>
      <c r="H7" s="308">
        <f t="shared" si="4"/>
        <v>0</v>
      </c>
      <c r="I7" s="308">
        <f t="shared" si="5"/>
        <v>0</v>
      </c>
      <c r="J7" s="308">
        <f>SIMPLvolumes!AW13*SUM(SIMPLvolumes!Z13:AJ13)/3.125</f>
        <v>0</v>
      </c>
      <c r="K7" s="308">
        <f>SIMPLvolumes!AV13</f>
        <v>0</v>
      </c>
    </row>
    <row r="8">
      <c r="A8" s="2" t="str">
        <f>'PRODUCTION LIST VOLUMES'!A10</f>
        <v>1E</v>
      </c>
      <c r="B8" s="308">
        <f>SIMPLvolumes!AP14*SUM(SIMPLvolumes!Z14:AJ14)</f>
        <v>0</v>
      </c>
      <c r="C8" s="308">
        <f>SIMPLvolumes!AQ14*SUM(SIMPLvolumes!Z14:AJ14)</f>
        <v>0</v>
      </c>
      <c r="D8" s="308">
        <f>SIMPLvolumes!AR14*SUM(SIMPLvolumes!Z14:AJ14)</f>
        <v>0</v>
      </c>
      <c r="E8" s="308">
        <f>SIMPLvolumes!AS14*SUM(SIMPLvolumes!Z14:AJ14)</f>
        <v>0</v>
      </c>
      <c r="F8" s="308">
        <f>SIMPLvolumes!AT14*SUM(SIMPLvolumes!Z14:AJ14)</f>
        <v>0</v>
      </c>
      <c r="G8" s="308">
        <f>SIMPLvolumes!AU14*SUM(SIMPLvolumes!Z14:AJ14)</f>
        <v>0</v>
      </c>
      <c r="H8" s="308">
        <f t="shared" si="4"/>
        <v>0</v>
      </c>
      <c r="I8" s="308">
        <f t="shared" si="5"/>
        <v>0</v>
      </c>
      <c r="J8" s="308">
        <f>SIMPLvolumes!AW14*SUM(SIMPLvolumes!Z14:AJ14)/3.125</f>
        <v>0</v>
      </c>
      <c r="K8" s="308">
        <f>SIMPLvolumes!AV14</f>
        <v>0</v>
      </c>
    </row>
    <row r="9">
      <c r="A9" s="2" t="str">
        <f>'PRODUCTION LIST VOLUMES'!A11</f>
        <v>1F</v>
      </c>
      <c r="B9" s="308">
        <f>SIMPLvolumes!AP15*SUM(SIMPLvolumes!Z15:AJ15)</f>
        <v>0</v>
      </c>
      <c r="C9" s="308">
        <f>SIMPLvolumes!AQ15*SUM(SIMPLvolumes!Z15:AJ15)</f>
        <v>0</v>
      </c>
      <c r="D9" s="308">
        <f>SIMPLvolumes!AR15*SUM(SIMPLvolumes!Z15:AJ15)</f>
        <v>0</v>
      </c>
      <c r="E9" s="308">
        <f>SIMPLvolumes!AS15*SUM(SIMPLvolumes!Z15:AJ15)</f>
        <v>0</v>
      </c>
      <c r="F9" s="308">
        <f>SIMPLvolumes!AT15*SUM(SIMPLvolumes!Z15:AJ15)</f>
        <v>0</v>
      </c>
      <c r="G9" s="308">
        <f>SIMPLvolumes!AU15*SUM(SIMPLvolumes!Z15:AJ15)</f>
        <v>0</v>
      </c>
      <c r="H9" s="308">
        <f t="shared" si="4"/>
        <v>0</v>
      </c>
      <c r="I9" s="308">
        <f t="shared" si="5"/>
        <v>0</v>
      </c>
      <c r="J9" s="308">
        <f>SIMPLvolumes!AW15*SUM(SIMPLvolumes!Z15:AJ15)/3.125</f>
        <v>0</v>
      </c>
      <c r="K9" s="308">
        <f>SIMPLvolumes!AV15</f>
        <v>0</v>
      </c>
    </row>
    <row r="10">
      <c r="A10" s="2" t="str">
        <f>'PRODUCTION LIST VOLUMES'!A12</f>
        <v>1G</v>
      </c>
      <c r="B10" s="308">
        <f>SIMPLvolumes!AP16*SUM(SIMPLvolumes!Z16:AJ16)</f>
        <v>0</v>
      </c>
      <c r="C10" s="308">
        <f>SIMPLvolumes!AQ16*SUM(SIMPLvolumes!Z16:AJ16)</f>
        <v>0</v>
      </c>
      <c r="D10" s="308">
        <f>SIMPLvolumes!AR16*SUM(SIMPLvolumes!Z16:AJ16)</f>
        <v>0</v>
      </c>
      <c r="E10" s="308">
        <f>SIMPLvolumes!AS16*SUM(SIMPLvolumes!Z16:AJ16)</f>
        <v>0</v>
      </c>
      <c r="F10" s="308">
        <f>SIMPLvolumes!AT16*SUM(SIMPLvolumes!Z16:AJ16)</f>
        <v>0</v>
      </c>
      <c r="G10" s="308">
        <f>SIMPLvolumes!AU16*SUM(SIMPLvolumes!Z16:AJ16)</f>
        <v>0</v>
      </c>
      <c r="H10" s="308">
        <f t="shared" si="4"/>
        <v>0</v>
      </c>
      <c r="I10" s="308">
        <f t="shared" si="5"/>
        <v>0</v>
      </c>
      <c r="J10" s="308">
        <f>SIMPLvolumes!AW16*SUM(SIMPLvolumes!Z16:AJ16)/3.125</f>
        <v>0</v>
      </c>
      <c r="K10" s="308">
        <f>SIMPLvolumes!AV16</f>
        <v>0</v>
      </c>
    </row>
    <row r="11">
      <c r="A11" s="2" t="str">
        <f>'PRODUCTION LIST VOLUMES'!A13</f>
        <v>1H</v>
      </c>
      <c r="B11" s="308">
        <f>SIMPLvolumes!AP17*SUM(SIMPLvolumes!Z17:AJ17)</f>
        <v>0</v>
      </c>
      <c r="C11" s="308">
        <f>SIMPLvolumes!AQ17*SUM(SIMPLvolumes!Z17:AJ17)</f>
        <v>0</v>
      </c>
      <c r="D11" s="308">
        <f>SIMPLvolumes!AR17*SUM(SIMPLvolumes!Z17:AJ17)</f>
        <v>0</v>
      </c>
      <c r="E11" s="308">
        <f>SIMPLvolumes!AS17*SUM(SIMPLvolumes!Z17:AJ17)</f>
        <v>0</v>
      </c>
      <c r="F11" s="308">
        <f>SIMPLvolumes!AT17*SUM(SIMPLvolumes!Z17:AJ17)</f>
        <v>0</v>
      </c>
      <c r="G11" s="308">
        <f>SIMPLvolumes!AU17*SUM(SIMPLvolumes!Z17:AJ17)</f>
        <v>0</v>
      </c>
      <c r="H11" s="308">
        <f t="shared" si="4"/>
        <v>0</v>
      </c>
      <c r="I11" s="308">
        <f t="shared" si="5"/>
        <v>0</v>
      </c>
      <c r="J11" s="308">
        <f>SIMPLvolumes!AW17*SUM(SIMPLvolumes!Z17:AJ17)/3.125</f>
        <v>0</v>
      </c>
      <c r="K11" s="308">
        <f>SIMPLvolumes!AV17</f>
        <v>0</v>
      </c>
    </row>
    <row r="12">
      <c r="A12" s="2" t="str">
        <f>'PRODUCTION LIST VOLUMES'!A14</f>
        <v>1I</v>
      </c>
      <c r="B12" s="308">
        <f>SIMPLvolumes!AP18*SUM(SIMPLvolumes!Z18:AJ18)</f>
        <v>0</v>
      </c>
      <c r="C12" s="308">
        <f>SIMPLvolumes!AQ18*SUM(SIMPLvolumes!Z18:AJ18)</f>
        <v>0</v>
      </c>
      <c r="D12" s="308">
        <f>SIMPLvolumes!AR18*SUM(SIMPLvolumes!Z18:AJ18)</f>
        <v>0</v>
      </c>
      <c r="E12" s="308">
        <f>SIMPLvolumes!AS18*SUM(SIMPLvolumes!Z18:AJ18)</f>
        <v>0</v>
      </c>
      <c r="F12" s="308">
        <f>SIMPLvolumes!AT18*SUM(SIMPLvolumes!Z18:AJ18)</f>
        <v>0</v>
      </c>
      <c r="G12" s="308">
        <f>SIMPLvolumes!AU18*SUM(SIMPLvolumes!Z18:AJ18)</f>
        <v>0</v>
      </c>
      <c r="H12" s="308">
        <f t="shared" si="4"/>
        <v>0</v>
      </c>
      <c r="I12" s="308">
        <f t="shared" si="5"/>
        <v>0</v>
      </c>
      <c r="J12" s="308">
        <f>SIMPLvolumes!AW18*SUM(SIMPLvolumes!Z18:AJ18)/3.125</f>
        <v>0</v>
      </c>
      <c r="K12" s="308">
        <f>SIMPLvolumes!AV18</f>
        <v>0</v>
      </c>
    </row>
    <row r="13">
      <c r="A13" s="2" t="str">
        <f>'PRODUCTION LIST VOLUMES'!A16</f>
        <v/>
      </c>
      <c r="B13" s="308">
        <f>SIMPLvolumes!AP19*SUM(SIMPLvolumes!Z19:AJ19)</f>
        <v>0</v>
      </c>
      <c r="C13" s="308">
        <f>SIMPLvolumes!AQ19*SUM(SIMPLvolumes!Z19:AJ19)</f>
        <v>0</v>
      </c>
      <c r="D13" s="308">
        <f>SIMPLvolumes!AR19*SUM(SIMPLvolumes!Z19:AJ19)</f>
        <v>0</v>
      </c>
      <c r="E13" s="308">
        <f>SIMPLvolumes!AS19*SUM(SIMPLvolumes!Z19:AJ19)</f>
        <v>0</v>
      </c>
      <c r="F13" s="308">
        <f>SIMPLvolumes!AT19*SUM(SIMPLvolumes!Z19:AJ19)</f>
        <v>0</v>
      </c>
      <c r="G13" s="308">
        <f>SIMPLvolumes!AU19*SUM(SIMPLvolumes!Z19:AJ19)</f>
        <v>0</v>
      </c>
      <c r="H13" s="308">
        <f t="shared" si="4"/>
        <v>0</v>
      </c>
      <c r="I13" s="308">
        <f t="shared" si="5"/>
        <v>0</v>
      </c>
      <c r="J13" s="308">
        <f>SIMPLvolumes!AW19*SUM(SIMPLvolumes!Z19:AJ19)/3.125</f>
        <v>0</v>
      </c>
      <c r="K13" s="308">
        <f>SIMPLvolumes!AV19</f>
        <v>0</v>
      </c>
    </row>
    <row r="14">
      <c r="A14" s="2" t="str">
        <f>'PRODUCTION LIST VOLUMES'!A17</f>
        <v>2A</v>
      </c>
      <c r="B14" s="308">
        <f>SIMPLvolumes!AP21*SUM(SIMPLvolumes!Z21:AJ21)</f>
        <v>0</v>
      </c>
      <c r="C14" s="308">
        <f>SIMPLvolumes!AQ21*SUM(SIMPLvolumes!Z21:AJ21)</f>
        <v>0</v>
      </c>
      <c r="D14" s="308">
        <f>SIMPLvolumes!AR21*SUM(SIMPLvolumes!Z21:AJ21)</f>
        <v>0</v>
      </c>
      <c r="E14" s="308">
        <f>SIMPLvolumes!AS21*SUM(SIMPLvolumes!Z21:AJ21)</f>
        <v>0</v>
      </c>
      <c r="F14" s="308">
        <f>SIMPLvolumes!AT21*SUM(SIMPLvolumes!Z21:AJ21)</f>
        <v>0</v>
      </c>
      <c r="G14" s="308">
        <f>SIMPLvolumes!AU21*SUM(SIMPLvolumes!Z21:AJ21)</f>
        <v>0</v>
      </c>
      <c r="H14" s="308">
        <f t="shared" si="4"/>
        <v>0</v>
      </c>
      <c r="I14" s="308">
        <f t="shared" si="5"/>
        <v>0</v>
      </c>
      <c r="J14" s="308">
        <f>SIMPLvolumes!AW21*SUM(SIMPLvolumes!Z21:AJ21)/3.125</f>
        <v>0</v>
      </c>
      <c r="K14" s="308">
        <f>SIMPLvolumes!AV21</f>
        <v>0</v>
      </c>
    </row>
    <row r="15">
      <c r="A15" s="2" t="str">
        <f>'PRODUCTION LIST VOLUMES'!A18</f>
        <v>2B</v>
      </c>
      <c r="B15" s="308">
        <f>SIMPLvolumes!AP22*SUM(SIMPLvolumes!Z22:AJ22)</f>
        <v>0</v>
      </c>
      <c r="C15" s="308">
        <f>SIMPLvolumes!AQ22*SUM(SIMPLvolumes!Z22:AJ22)</f>
        <v>0</v>
      </c>
      <c r="D15" s="308">
        <f>SIMPLvolumes!AR22*SUM(SIMPLvolumes!Z22:AJ22)</f>
        <v>0</v>
      </c>
      <c r="E15" s="308">
        <f>SIMPLvolumes!AS22*SUM(SIMPLvolumes!Z22:AJ22)</f>
        <v>0</v>
      </c>
      <c r="F15" s="308">
        <f>SIMPLvolumes!AT22*SUM(SIMPLvolumes!Z22:AJ22)</f>
        <v>0</v>
      </c>
      <c r="G15" s="308">
        <f>SIMPLvolumes!AU22*SUM(SIMPLvolumes!Z22:AJ22)</f>
        <v>0</v>
      </c>
      <c r="H15" s="308">
        <f t="shared" si="4"/>
        <v>0</v>
      </c>
      <c r="I15" s="308">
        <f t="shared" si="5"/>
        <v>0</v>
      </c>
      <c r="J15" s="308">
        <f>SIMPLvolumes!AW22*SUM(SIMPLvolumes!Z22:AJ22)/3.125</f>
        <v>0</v>
      </c>
      <c r="K15" s="308">
        <f>SIMPLvolumes!AV22</f>
        <v>0</v>
      </c>
    </row>
    <row r="16">
      <c r="A16" s="2" t="str">
        <f>'PRODUCTION LIST VOLUMES'!A19</f>
        <v>2C</v>
      </c>
      <c r="B16" s="308">
        <f>SIMPLvolumes!AP23*SUM(SIMPLvolumes!Z23:AJ23)</f>
        <v>0</v>
      </c>
      <c r="C16" s="308">
        <f>SIMPLvolumes!AQ23*SUM(SIMPLvolumes!Z23:AJ23)</f>
        <v>0</v>
      </c>
      <c r="D16" s="308">
        <f>SIMPLvolumes!AR23*SUM(SIMPLvolumes!Z23:AJ23)</f>
        <v>0</v>
      </c>
      <c r="E16" s="308">
        <f>SIMPLvolumes!AS23*SUM(SIMPLvolumes!Z23:AJ23)</f>
        <v>0</v>
      </c>
      <c r="F16" s="308">
        <f>SIMPLvolumes!AT23*SUM(SIMPLvolumes!Z23:AJ23)</f>
        <v>0</v>
      </c>
      <c r="G16" s="308">
        <f>SIMPLvolumes!AU23*SUM(SIMPLvolumes!Z23:AJ23)</f>
        <v>0</v>
      </c>
      <c r="H16" s="308">
        <f t="shared" si="4"/>
        <v>0</v>
      </c>
      <c r="I16" s="308">
        <f t="shared" si="5"/>
        <v>0</v>
      </c>
      <c r="J16" s="308">
        <f>SIMPLvolumes!AW23*SUM(SIMPLvolumes!Z23:AJ23)/3.125</f>
        <v>0</v>
      </c>
      <c r="K16" s="308">
        <f>SIMPLvolumes!AV23</f>
        <v>0</v>
      </c>
    </row>
    <row r="17">
      <c r="A17" s="2" t="str">
        <f>'PRODUCTION LIST VOLUMES'!A20</f>
        <v>2D</v>
      </c>
      <c r="B17" s="308">
        <f>SIMPLvolumes!AP24*SUM(SIMPLvolumes!Z24:AJ24)</f>
        <v>0</v>
      </c>
      <c r="C17" s="308">
        <f>SIMPLvolumes!AQ24*SUM(SIMPLvolumes!Z24:AJ24)</f>
        <v>0</v>
      </c>
      <c r="D17" s="308">
        <f>SIMPLvolumes!AR24*SUM(SIMPLvolumes!Z24:AJ24)</f>
        <v>0</v>
      </c>
      <c r="E17" s="308">
        <f>SIMPLvolumes!AS24*SUM(SIMPLvolumes!Z24:AJ24)</f>
        <v>0</v>
      </c>
      <c r="F17" s="308">
        <f>SIMPLvolumes!AT24*SUM(SIMPLvolumes!Z24:AJ24)</f>
        <v>0</v>
      </c>
      <c r="G17" s="308">
        <f>SIMPLvolumes!AU24*SUM(SIMPLvolumes!Z24:AJ24)</f>
        <v>0</v>
      </c>
      <c r="H17" s="308">
        <f t="shared" si="4"/>
        <v>0</v>
      </c>
      <c r="I17" s="308">
        <f t="shared" si="5"/>
        <v>0</v>
      </c>
      <c r="J17" s="308">
        <f>SIMPLvolumes!AW24*SUM(SIMPLvolumes!Z24:AJ24)/3.125</f>
        <v>0</v>
      </c>
      <c r="K17" s="308">
        <f>SIMPLvolumes!AV24</f>
        <v>0</v>
      </c>
    </row>
    <row r="18">
      <c r="A18" s="2" t="str">
        <f>'PRODUCTION LIST VOLUMES'!A21</f>
        <v>2E</v>
      </c>
      <c r="B18" s="308">
        <f>SIMPLvolumes!AP25*SUM(SIMPLvolumes!Z25:AJ25)</f>
        <v>0</v>
      </c>
      <c r="C18" s="308">
        <f>SIMPLvolumes!AQ25*SUM(SIMPLvolumes!Z25:AJ25)</f>
        <v>0</v>
      </c>
      <c r="D18" s="308">
        <f>SIMPLvolumes!AR25*SUM(SIMPLvolumes!Z25:AJ25)</f>
        <v>0</v>
      </c>
      <c r="E18" s="308">
        <f>SIMPLvolumes!AS25*SUM(SIMPLvolumes!Z25:AJ25)</f>
        <v>0</v>
      </c>
      <c r="F18" s="308">
        <f>SIMPLvolumes!AT25*SUM(SIMPLvolumes!Z25:AJ25)</f>
        <v>0</v>
      </c>
      <c r="G18" s="308">
        <f>SIMPLvolumes!AU25*SUM(SIMPLvolumes!Z25:AJ25)</f>
        <v>0</v>
      </c>
      <c r="H18" s="308">
        <f t="shared" si="4"/>
        <v>0</v>
      </c>
      <c r="I18" s="308">
        <f t="shared" si="5"/>
        <v>0</v>
      </c>
      <c r="J18" s="308">
        <f>SIMPLvolumes!AW25*SUM(SIMPLvolumes!Z25:AJ25)/3.125</f>
        <v>0</v>
      </c>
      <c r="K18" s="308">
        <f>SIMPLvolumes!AV25</f>
        <v>0</v>
      </c>
    </row>
    <row r="19">
      <c r="A19" s="2" t="str">
        <f>'PRODUCTION LIST VOLUMES'!A22</f>
        <v>2F</v>
      </c>
      <c r="B19" s="308">
        <f>SIMPLvolumes!AP26*SUM(SIMPLvolumes!Z26:AJ26)</f>
        <v>0</v>
      </c>
      <c r="C19" s="308">
        <f>SIMPLvolumes!AQ26*SUM(SIMPLvolumes!Z26:AJ26)</f>
        <v>0</v>
      </c>
      <c r="D19" s="308">
        <f>SIMPLvolumes!AR26*SUM(SIMPLvolumes!Z26:AJ26)</f>
        <v>0</v>
      </c>
      <c r="E19" s="308">
        <f>SIMPLvolumes!AS26*SUM(SIMPLvolumes!Z26:AJ26)</f>
        <v>0</v>
      </c>
      <c r="F19" s="308">
        <f>SIMPLvolumes!AT26*SUM(SIMPLvolumes!Z26:AJ26)</f>
        <v>0</v>
      </c>
      <c r="G19" s="308">
        <f>SIMPLvolumes!AU26*SUM(SIMPLvolumes!Z26:AJ26)</f>
        <v>0</v>
      </c>
      <c r="H19" s="308">
        <f t="shared" si="4"/>
        <v>0</v>
      </c>
      <c r="I19" s="308">
        <f t="shared" si="5"/>
        <v>0</v>
      </c>
      <c r="J19" s="308">
        <f>SIMPLvolumes!AW26*SUM(SIMPLvolumes!Z26:AJ26)/3.125</f>
        <v>0</v>
      </c>
      <c r="K19" s="308">
        <f>SIMPLvolumes!AV26</f>
        <v>0</v>
      </c>
    </row>
    <row r="20">
      <c r="A20" s="2" t="str">
        <f>'PRODUCTION LIST VOLUMES'!A23</f>
        <v>2G</v>
      </c>
      <c r="B20" s="308">
        <f>SIMPLvolumes!AP27*SUM(SIMPLvolumes!Z27:AJ27)</f>
        <v>0</v>
      </c>
      <c r="C20" s="308">
        <f>SIMPLvolumes!AQ27*SUM(SIMPLvolumes!Z27:AJ27)</f>
        <v>0</v>
      </c>
      <c r="D20" s="308">
        <f>SIMPLvolumes!AR27*SUM(SIMPLvolumes!Z27:AJ27)</f>
        <v>0</v>
      </c>
      <c r="E20" s="308">
        <f>SIMPLvolumes!AS27*SUM(SIMPLvolumes!Z27:AJ27)</f>
        <v>0</v>
      </c>
      <c r="F20" s="308">
        <f>SIMPLvolumes!AT27*SUM(SIMPLvolumes!Z27:AJ27)</f>
        <v>0</v>
      </c>
      <c r="G20" s="308">
        <f>SIMPLvolumes!AU27*SUM(SIMPLvolumes!Z27:AJ27)</f>
        <v>0</v>
      </c>
      <c r="H20" s="308">
        <f t="shared" si="4"/>
        <v>0</v>
      </c>
      <c r="I20" s="308">
        <f t="shared" si="5"/>
        <v>0</v>
      </c>
      <c r="J20" s="308">
        <f>SIMPLvolumes!AW27*SUM(SIMPLvolumes!Z27:AJ27)/3.125</f>
        <v>0</v>
      </c>
      <c r="K20" s="308">
        <f>SIMPLvolumes!AV27</f>
        <v>0</v>
      </c>
    </row>
    <row r="21">
      <c r="A21" s="2" t="str">
        <f>'PRODUCTION LIST VOLUMES'!A25</f>
        <v/>
      </c>
      <c r="B21" s="308">
        <f>SIMPLvolumes!AP28*SUM(SIMPLvolumes!Z28:AJ28)</f>
        <v>0</v>
      </c>
      <c r="C21" s="308">
        <f>SIMPLvolumes!AQ28*SUM(SIMPLvolumes!Z28:AJ28)</f>
        <v>0</v>
      </c>
      <c r="D21" s="308">
        <f>SIMPLvolumes!AR28*SUM(SIMPLvolumes!Z28:AJ28)</f>
        <v>0</v>
      </c>
      <c r="E21" s="308">
        <f>SIMPLvolumes!AS28*SUM(SIMPLvolumes!Z28:AJ28)</f>
        <v>0</v>
      </c>
      <c r="F21" s="308">
        <f>SIMPLvolumes!AT28*SUM(SIMPLvolumes!Z28:AJ28)</f>
        <v>0</v>
      </c>
      <c r="G21" s="308">
        <f>SIMPLvolumes!AU28*SUM(SIMPLvolumes!Z28:AJ28)</f>
        <v>0</v>
      </c>
      <c r="H21" s="308">
        <f t="shared" si="4"/>
        <v>0</v>
      </c>
      <c r="I21" s="308">
        <f t="shared" si="5"/>
        <v>0</v>
      </c>
      <c r="J21" s="308">
        <f>SIMPLvolumes!AW28*SUM(SIMPLvolumes!Z28:AJ28)/3.125</f>
        <v>0</v>
      </c>
      <c r="K21" s="308">
        <f>SIMPLvolumes!AV28</f>
        <v>0</v>
      </c>
    </row>
    <row r="22">
      <c r="A22" s="2" t="str">
        <f>'PRODUCTION LIST VOLUMES'!A26</f>
        <v>3A</v>
      </c>
      <c r="B22" s="308">
        <f>SIMPLvolumes!AP30*SUM(SIMPLvolumes!Z30:AJ30)</f>
        <v>0</v>
      </c>
      <c r="C22" s="308">
        <f>SIMPLvolumes!AQ30*SUM(SIMPLvolumes!Z30:AJ30)</f>
        <v>0</v>
      </c>
      <c r="D22" s="308">
        <f>SIMPLvolumes!AR30*SUM(SIMPLvolumes!Z30:AJ30)</f>
        <v>0</v>
      </c>
      <c r="E22" s="308">
        <f>SIMPLvolumes!AS30*SUM(SIMPLvolumes!Z30:AJ30)</f>
        <v>0</v>
      </c>
      <c r="F22" s="308">
        <f>SIMPLvolumes!AT30*SUM(SIMPLvolumes!Z30:AJ30)</f>
        <v>0</v>
      </c>
      <c r="G22" s="308">
        <f>SIMPLvolumes!AU30*SUM(SIMPLvolumes!Z30:AJ30)</f>
        <v>0</v>
      </c>
      <c r="H22" s="308">
        <f t="shared" si="4"/>
        <v>0</v>
      </c>
      <c r="I22" s="308">
        <f t="shared" si="5"/>
        <v>0</v>
      </c>
      <c r="J22" s="308">
        <f>SIMPLvolumes!AW30*SUM(SIMPLvolumes!Z30:AJ30)/3.125</f>
        <v>0</v>
      </c>
      <c r="K22" s="308">
        <f>SIMPLvolumes!AV30</f>
        <v>0</v>
      </c>
    </row>
    <row r="23">
      <c r="A23" s="2" t="str">
        <f>'PRODUCTION LIST VOLUMES'!A27</f>
        <v>3B</v>
      </c>
      <c r="B23" s="308">
        <f>SIMPLvolumes!AP31*SUM(SIMPLvolumes!Z31:AJ31)</f>
        <v>0</v>
      </c>
      <c r="C23" s="308">
        <f>SIMPLvolumes!AQ31*SUM(SIMPLvolumes!Z31:AJ31)</f>
        <v>0</v>
      </c>
      <c r="D23" s="308">
        <f>SIMPLvolumes!AR31*SUM(SIMPLvolumes!Z31:AJ31)</f>
        <v>0</v>
      </c>
      <c r="E23" s="308">
        <f>SIMPLvolumes!AS31*SUM(SIMPLvolumes!Z31:AJ31)</f>
        <v>0</v>
      </c>
      <c r="F23" s="308">
        <f>SIMPLvolumes!AT31*SUM(SIMPLvolumes!Z31:AJ31)</f>
        <v>0</v>
      </c>
      <c r="G23" s="308">
        <f>SIMPLvolumes!AU31*SUM(SIMPLvolumes!Z31:AJ31)</f>
        <v>0</v>
      </c>
      <c r="H23" s="308">
        <f t="shared" si="4"/>
        <v>0</v>
      </c>
      <c r="I23" s="308">
        <f t="shared" si="5"/>
        <v>0</v>
      </c>
      <c r="J23" s="308">
        <f>SIMPLvolumes!AW31*SUM(SIMPLvolumes!Z31:AJ31)/3.125</f>
        <v>0</v>
      </c>
      <c r="K23" s="308">
        <f>SIMPLvolumes!AV31</f>
        <v>0</v>
      </c>
    </row>
    <row r="24">
      <c r="A24" s="2" t="str">
        <f>'PRODUCTION LIST VOLUMES'!A28</f>
        <v>3C</v>
      </c>
      <c r="B24" s="308">
        <f>SIMPLvolumes!AP32*SUM(SIMPLvolumes!Z32:AJ32)</f>
        <v>0</v>
      </c>
      <c r="C24" s="308">
        <f>SIMPLvolumes!AQ32*SUM(SIMPLvolumes!Z32:AJ32)</f>
        <v>0</v>
      </c>
      <c r="D24" s="308">
        <f>SIMPLvolumes!AR32*SUM(SIMPLvolumes!Z32:AJ32)</f>
        <v>0</v>
      </c>
      <c r="E24" s="308">
        <f>SIMPLvolumes!AS32*SUM(SIMPLvolumes!Z32:AJ32)</f>
        <v>0</v>
      </c>
      <c r="F24" s="308">
        <f>SIMPLvolumes!AT32*SUM(SIMPLvolumes!Z32:AJ32)</f>
        <v>0</v>
      </c>
      <c r="G24" s="308">
        <f>SIMPLvolumes!AU32*SUM(SIMPLvolumes!Z32:AJ32)</f>
        <v>0</v>
      </c>
      <c r="H24" s="308">
        <f t="shared" si="4"/>
        <v>0</v>
      </c>
      <c r="I24" s="308">
        <f t="shared" si="5"/>
        <v>0</v>
      </c>
      <c r="J24" s="308">
        <f>SIMPLvolumes!AW32*SUM(SIMPLvolumes!Z32:AJ32)/3.125</f>
        <v>0</v>
      </c>
      <c r="K24" s="308">
        <f>SIMPLvolumes!AV32</f>
        <v>0</v>
      </c>
    </row>
    <row r="25">
      <c r="A25" s="2" t="str">
        <f>'PRODUCTION LIST VOLUMES'!A29</f>
        <v>3D</v>
      </c>
      <c r="B25" s="308">
        <f>SIMPLvolumes!AP33*SUM(SIMPLvolumes!Z33:AJ33)</f>
        <v>0</v>
      </c>
      <c r="C25" s="308">
        <f>SIMPLvolumes!AQ33*SUM(SIMPLvolumes!Z33:AJ33)</f>
        <v>0</v>
      </c>
      <c r="D25" s="308">
        <f>SIMPLvolumes!AR33*SUM(SIMPLvolumes!Z33:AJ33)</f>
        <v>0</v>
      </c>
      <c r="E25" s="308">
        <f>SIMPLvolumes!AS33*SUM(SIMPLvolumes!Z33:AJ33)</f>
        <v>0</v>
      </c>
      <c r="F25" s="308">
        <f>SIMPLvolumes!AT33*SUM(SIMPLvolumes!Z33:AJ33)</f>
        <v>0</v>
      </c>
      <c r="G25" s="308">
        <f>SIMPLvolumes!AU33*SUM(SIMPLvolumes!Z33:AJ33)</f>
        <v>0</v>
      </c>
      <c r="H25" s="308">
        <f t="shared" si="4"/>
        <v>0</v>
      </c>
      <c r="I25" s="308">
        <f t="shared" si="5"/>
        <v>0</v>
      </c>
      <c r="J25" s="308">
        <f>SIMPLvolumes!AW33*SUM(SIMPLvolumes!Z33:AJ33)/3.125</f>
        <v>0</v>
      </c>
      <c r="K25" s="308">
        <f>SIMPLvolumes!AV33</f>
        <v>0</v>
      </c>
    </row>
    <row r="26">
      <c r="A26" s="2" t="str">
        <f>'PRODUCTION LIST VOLUMES'!A30</f>
        <v>3E</v>
      </c>
      <c r="B26" s="308">
        <f>SIMPLvolumes!AP34*SUM(SIMPLvolumes!Z34:AJ34)</f>
        <v>0</v>
      </c>
      <c r="C26" s="308">
        <f>SIMPLvolumes!AQ34*SUM(SIMPLvolumes!Z34:AJ34)</f>
        <v>0</v>
      </c>
      <c r="D26" s="308">
        <f>SIMPLvolumes!AR34*SUM(SIMPLvolumes!Z34:AJ34)</f>
        <v>0</v>
      </c>
      <c r="E26" s="308">
        <f>SIMPLvolumes!AS34*SUM(SIMPLvolumes!Z34:AJ34)</f>
        <v>0</v>
      </c>
      <c r="F26" s="308">
        <f>SIMPLvolumes!AT34*SUM(SIMPLvolumes!Z34:AJ34)</f>
        <v>0</v>
      </c>
      <c r="G26" s="308">
        <f>SIMPLvolumes!AU34*SUM(SIMPLvolumes!Z34:AJ34)</f>
        <v>0</v>
      </c>
      <c r="H26" s="308">
        <f t="shared" si="4"/>
        <v>0</v>
      </c>
      <c r="I26" s="308">
        <f t="shared" si="5"/>
        <v>0</v>
      </c>
      <c r="J26" s="308">
        <f>SIMPLvolumes!AW34*SUM(SIMPLvolumes!Z34:AJ34)/3.125</f>
        <v>0</v>
      </c>
      <c r="K26" s="308">
        <f>SIMPLvolumes!AV34</f>
        <v>0</v>
      </c>
    </row>
    <row r="27">
      <c r="A27" s="2" t="str">
        <f>'PRODUCTION LIST VOLUMES'!A31</f>
        <v>3F</v>
      </c>
      <c r="B27" s="308">
        <f>SIMPLvolumes!AP35*SUM(SIMPLvolumes!Z35:AJ35)</f>
        <v>0</v>
      </c>
      <c r="C27" s="308">
        <f>SIMPLvolumes!AQ35*SUM(SIMPLvolumes!Z35:AJ35)</f>
        <v>0</v>
      </c>
      <c r="D27" s="308">
        <f>SIMPLvolumes!AR35*SUM(SIMPLvolumes!Z35:AJ35)</f>
        <v>0</v>
      </c>
      <c r="E27" s="308">
        <f>SIMPLvolumes!AS35*SUM(SIMPLvolumes!Z35:AJ35)</f>
        <v>0</v>
      </c>
      <c r="F27" s="308">
        <f>SIMPLvolumes!AT35*SUM(SIMPLvolumes!Z35:AJ35)</f>
        <v>0</v>
      </c>
      <c r="G27" s="308">
        <f>SIMPLvolumes!AU35*SUM(SIMPLvolumes!Z35:AJ35)</f>
        <v>0</v>
      </c>
      <c r="H27" s="308">
        <f t="shared" si="4"/>
        <v>0</v>
      </c>
      <c r="I27" s="308">
        <f t="shared" si="5"/>
        <v>0</v>
      </c>
      <c r="J27" s="308">
        <f>SIMPLvolumes!AW35*SUM(SIMPLvolumes!Z35:AJ35)/3.125</f>
        <v>0</v>
      </c>
      <c r="K27" s="308">
        <f>SIMPLvolumes!AV35</f>
        <v>0</v>
      </c>
    </row>
    <row r="28">
      <c r="A28" s="2" t="str">
        <f>'PRODUCTION LIST VOLUMES'!A32</f>
        <v>3G</v>
      </c>
      <c r="B28" s="308">
        <f>SIMPLvolumes!AP36*SUM(SIMPLvolumes!Z36:AJ36)</f>
        <v>0</v>
      </c>
      <c r="C28" s="308">
        <f>SIMPLvolumes!AQ36*SUM(SIMPLvolumes!Z36:AJ36)</f>
        <v>0</v>
      </c>
      <c r="D28" s="308">
        <f>SIMPLvolumes!AR36*SUM(SIMPLvolumes!Z36:AJ36)</f>
        <v>0</v>
      </c>
      <c r="E28" s="308">
        <f>SIMPLvolumes!AS36*SUM(SIMPLvolumes!Z36:AJ36)</f>
        <v>0</v>
      </c>
      <c r="F28" s="308">
        <f>SIMPLvolumes!AT36*SUM(SIMPLvolumes!Z36:AJ36)</f>
        <v>0</v>
      </c>
      <c r="G28" s="308">
        <f>SIMPLvolumes!AU36*SUM(SIMPLvolumes!Z36:AJ36)</f>
        <v>0</v>
      </c>
      <c r="H28" s="308">
        <f t="shared" si="4"/>
        <v>0</v>
      </c>
      <c r="I28" s="308">
        <f t="shared" si="5"/>
        <v>0</v>
      </c>
      <c r="J28" s="308">
        <f>SIMPLvolumes!AW36*SUM(SIMPLvolumes!Z36:AJ36)/3.125</f>
        <v>0</v>
      </c>
      <c r="K28" s="308">
        <f>SIMPLvolumes!AV36</f>
        <v>0</v>
      </c>
    </row>
    <row r="29">
      <c r="A29" s="2" t="str">
        <f>'PRODUCTION LIST VOLUMES'!A33</f>
        <v>3H</v>
      </c>
      <c r="B29" s="308">
        <f>SIMPLvolumes!AP37*SUM(SIMPLvolumes!Z37:AJ37)</f>
        <v>0</v>
      </c>
      <c r="C29" s="308">
        <f>SIMPLvolumes!AQ37*SUM(SIMPLvolumes!Z37:AJ37)</f>
        <v>0</v>
      </c>
      <c r="D29" s="308">
        <f>SIMPLvolumes!AR37*SUM(SIMPLvolumes!Z37:AJ37)</f>
        <v>0</v>
      </c>
      <c r="E29" s="308">
        <f>SIMPLvolumes!AS37*SUM(SIMPLvolumes!Z37:AJ37)</f>
        <v>0</v>
      </c>
      <c r="F29" s="308">
        <f>SIMPLvolumes!AT37*SUM(SIMPLvolumes!Z37:AJ37)</f>
        <v>0</v>
      </c>
      <c r="G29" s="308">
        <f>SIMPLvolumes!AU37*SUM(SIMPLvolumes!Z37:AJ37)</f>
        <v>0</v>
      </c>
      <c r="H29" s="308">
        <f t="shared" si="4"/>
        <v>0</v>
      </c>
      <c r="I29" s="308">
        <f t="shared" si="5"/>
        <v>0</v>
      </c>
      <c r="J29" s="308">
        <f>SIMPLvolumes!AW37*SUM(SIMPLvolumes!Z37:AJ37)/3.125</f>
        <v>0</v>
      </c>
      <c r="K29" s="308">
        <f>SIMPLvolumes!AV37</f>
        <v>0</v>
      </c>
    </row>
    <row r="30">
      <c r="A30" s="2" t="str">
        <f>'PRODUCTION LIST VOLUMES'!A34</f>
        <v>3I</v>
      </c>
      <c r="B30" s="308">
        <f>SIMPLvolumes!AP38*SUM(SIMPLvolumes!Z38:AJ38)</f>
        <v>0</v>
      </c>
      <c r="C30" s="308">
        <f>SIMPLvolumes!AQ38*SUM(SIMPLvolumes!Z38:AJ38)</f>
        <v>0</v>
      </c>
      <c r="D30" s="308">
        <f>SIMPLvolumes!AR38*SUM(SIMPLvolumes!Z38:AJ38)</f>
        <v>0</v>
      </c>
      <c r="E30" s="308">
        <f>SIMPLvolumes!AS38*SUM(SIMPLvolumes!Z38:AJ38)</f>
        <v>0</v>
      </c>
      <c r="F30" s="308">
        <f>SIMPLvolumes!AT38*SUM(SIMPLvolumes!Z38:AJ38)</f>
        <v>0</v>
      </c>
      <c r="G30" s="308">
        <f>SIMPLvolumes!AU38*SUM(SIMPLvolumes!Z38:AJ38)</f>
        <v>0</v>
      </c>
      <c r="H30" s="308">
        <f t="shared" si="4"/>
        <v>0</v>
      </c>
      <c r="I30" s="308">
        <f t="shared" si="5"/>
        <v>0</v>
      </c>
      <c r="J30" s="308">
        <f>SIMPLvolumes!AW38*SUM(SIMPLvolumes!Z38:AJ38)/3.125</f>
        <v>0</v>
      </c>
      <c r="K30" s="308">
        <f>SIMPLvolumes!AV38</f>
        <v>0</v>
      </c>
    </row>
    <row r="31">
      <c r="A31" s="2" t="str">
        <f>'PRODUCTION LIST VOLUMES'!A35</f>
        <v>3J</v>
      </c>
      <c r="B31" s="308">
        <f>SIMPLvolumes!AP39*SUM(SIMPLvolumes!Z39:AJ39)</f>
        <v>0</v>
      </c>
      <c r="C31" s="308">
        <f>SIMPLvolumes!AQ39*SUM(SIMPLvolumes!Z39:AJ39)</f>
        <v>0</v>
      </c>
      <c r="D31" s="308">
        <f>SIMPLvolumes!AR39*SUM(SIMPLvolumes!Z39:AJ39)</f>
        <v>0</v>
      </c>
      <c r="E31" s="308">
        <f>SIMPLvolumes!AS39*SUM(SIMPLvolumes!Z39:AJ39)</f>
        <v>0</v>
      </c>
      <c r="F31" s="308">
        <f>SIMPLvolumes!AT39*SUM(SIMPLvolumes!Z39:AJ39)</f>
        <v>0</v>
      </c>
      <c r="G31" s="308">
        <f>SIMPLvolumes!AU39*SUM(SIMPLvolumes!Z39:AJ39)</f>
        <v>0</v>
      </c>
      <c r="H31" s="308">
        <f t="shared" si="4"/>
        <v>0</v>
      </c>
      <c r="I31" s="308">
        <f t="shared" si="5"/>
        <v>0</v>
      </c>
      <c r="J31" s="308">
        <f>SIMPLvolumes!AW39*SUM(SIMPLvolumes!Z39:AJ39)/3.125</f>
        <v>0</v>
      </c>
      <c r="K31" s="308">
        <f>SIMPLvolumes!AV39</f>
        <v>0</v>
      </c>
    </row>
    <row r="32">
      <c r="A32" s="2" t="str">
        <f>'PRODUCTION LIST VOLUMES'!A36</f>
        <v>3K</v>
      </c>
      <c r="B32" s="308">
        <f>SIMPLvolumes!AP40*SUM(SIMPLvolumes!Z40:AJ40)</f>
        <v>0</v>
      </c>
      <c r="C32" s="308">
        <f>SIMPLvolumes!AQ40*SUM(SIMPLvolumes!Z40:AJ40)</f>
        <v>0</v>
      </c>
      <c r="D32" s="308">
        <f>SIMPLvolumes!AR40*SUM(SIMPLvolumes!Z40:AJ40)</f>
        <v>0</v>
      </c>
      <c r="E32" s="308">
        <f>SIMPLvolumes!AS40*SUM(SIMPLvolumes!Z40:AJ40)</f>
        <v>0</v>
      </c>
      <c r="F32" s="308">
        <f>SIMPLvolumes!AT40*SUM(SIMPLvolumes!Z40:AJ40)</f>
        <v>0</v>
      </c>
      <c r="G32" s="308">
        <f>SIMPLvolumes!AU40*SUM(SIMPLvolumes!Z40:AJ40)</f>
        <v>0</v>
      </c>
      <c r="H32" s="308">
        <f t="shared" si="4"/>
        <v>0</v>
      </c>
      <c r="I32" s="308">
        <f t="shared" si="5"/>
        <v>0</v>
      </c>
      <c r="J32" s="308">
        <f>SIMPLvolumes!AW40*SUM(SIMPLvolumes!Z40:AJ40)/3.125</f>
        <v>0</v>
      </c>
      <c r="K32" s="308">
        <f>SIMPLvolumes!AV40</f>
        <v>0</v>
      </c>
    </row>
    <row r="33">
      <c r="A33" s="2" t="str">
        <f>'PRODUCTION LIST VOLUMES'!A37</f>
        <v>3L</v>
      </c>
      <c r="B33" s="308">
        <f>SIMPLvolumes!AP41*SUM(SIMPLvolumes!Z41:AJ41)</f>
        <v>0</v>
      </c>
      <c r="C33" s="308">
        <f>SIMPLvolumes!AQ41*SUM(SIMPLvolumes!Z41:AJ41)</f>
        <v>0</v>
      </c>
      <c r="D33" s="308">
        <f>SIMPLvolumes!AR41*SUM(SIMPLvolumes!Z41:AJ41)</f>
        <v>0</v>
      </c>
      <c r="E33" s="308">
        <f>SIMPLvolumes!AS41*SUM(SIMPLvolumes!Z41:AJ41)</f>
        <v>0</v>
      </c>
      <c r="F33" s="308">
        <f>SIMPLvolumes!AT41*SUM(SIMPLvolumes!Z41:AJ41)</f>
        <v>0</v>
      </c>
      <c r="G33" s="308">
        <f>SIMPLvolumes!AU41*SUM(SIMPLvolumes!Z41:AJ41)</f>
        <v>0</v>
      </c>
      <c r="H33" s="308">
        <f t="shared" si="4"/>
        <v>0</v>
      </c>
      <c r="I33" s="308">
        <f t="shared" si="5"/>
        <v>0</v>
      </c>
      <c r="J33" s="308">
        <f>SIMPLvolumes!AW41*SUM(SIMPLvolumes!Z41:AJ41)/3.125</f>
        <v>0</v>
      </c>
      <c r="K33" s="308">
        <f>SIMPLvolumes!AV41</f>
        <v>0</v>
      </c>
    </row>
    <row r="34">
      <c r="A34" s="2" t="str">
        <f>'PRODUCTION LIST VOLUMES'!A38</f>
        <v>3M</v>
      </c>
      <c r="B34" s="308">
        <f>SIMPLvolumes!AP42*SUM(SIMPLvolumes!Z42:AJ42)</f>
        <v>0</v>
      </c>
      <c r="C34" s="308">
        <f>SIMPLvolumes!AQ42*SUM(SIMPLvolumes!Z42:AJ42)</f>
        <v>0</v>
      </c>
      <c r="D34" s="308">
        <f>SIMPLvolumes!AR42*SUM(SIMPLvolumes!Z42:AJ42)</f>
        <v>0</v>
      </c>
      <c r="E34" s="308">
        <f>SIMPLvolumes!AS42*SUM(SIMPLvolumes!Z42:AJ42)</f>
        <v>0</v>
      </c>
      <c r="F34" s="308">
        <f>SIMPLvolumes!AT42*SUM(SIMPLvolumes!Z42:AJ42)</f>
        <v>0</v>
      </c>
      <c r="G34" s="308">
        <f>SIMPLvolumes!AU42*SUM(SIMPLvolumes!Z42:AJ42)</f>
        <v>0</v>
      </c>
      <c r="H34" s="308">
        <f t="shared" si="4"/>
        <v>0</v>
      </c>
      <c r="I34" s="308">
        <f t="shared" si="5"/>
        <v>0</v>
      </c>
      <c r="J34" s="308">
        <f>SIMPLvolumes!AW42*SUM(SIMPLvolumes!Z42:AJ42)/3.125</f>
        <v>0</v>
      </c>
      <c r="K34" s="308">
        <f>SIMPLvolumes!AV42</f>
        <v>0</v>
      </c>
    </row>
    <row r="35">
      <c r="A35" s="2" t="str">
        <f>'PRODUCTION LIST VOLUMES'!A39</f>
        <v>3N</v>
      </c>
      <c r="B35" s="308">
        <f>SIMPLvolumes!AP43*SUM(SIMPLvolumes!Z43:AJ43)</f>
        <v>0</v>
      </c>
      <c r="C35" s="308">
        <f>SIMPLvolumes!AQ43*SUM(SIMPLvolumes!Z43:AJ43)</f>
        <v>0</v>
      </c>
      <c r="D35" s="308">
        <f>SIMPLvolumes!AR43*SUM(SIMPLvolumes!Z43:AJ43)</f>
        <v>0</v>
      </c>
      <c r="E35" s="308">
        <f>SIMPLvolumes!AS43*SUM(SIMPLvolumes!Z43:AJ43)</f>
        <v>0</v>
      </c>
      <c r="F35" s="308">
        <f>SIMPLvolumes!AT43*SUM(SIMPLvolumes!Z43:AJ43)</f>
        <v>0</v>
      </c>
      <c r="G35" s="308">
        <f>SIMPLvolumes!AU43*SUM(SIMPLvolumes!Z43:AJ43)</f>
        <v>0</v>
      </c>
      <c r="H35" s="308">
        <f t="shared" si="4"/>
        <v>0</v>
      </c>
      <c r="I35" s="308">
        <f t="shared" si="5"/>
        <v>0</v>
      </c>
      <c r="J35" s="308">
        <f>SIMPLvolumes!AW43*SUM(SIMPLvolumes!Z43:AJ43)/3.125</f>
        <v>0</v>
      </c>
      <c r="K35" s="308">
        <f>SIMPLvolumes!AV43</f>
        <v>0</v>
      </c>
    </row>
    <row r="36">
      <c r="A36" s="2" t="str">
        <f>'PRODUCTION LIST VOLUMES'!A40</f>
        <v>3O</v>
      </c>
      <c r="B36" s="308">
        <f>SIMPLvolumes!AP44*SUM(SIMPLvolumes!Z44:AJ44)</f>
        <v>0</v>
      </c>
      <c r="C36" s="308">
        <f>SIMPLvolumes!AQ44*SUM(SIMPLvolumes!Z44:AJ44)</f>
        <v>0</v>
      </c>
      <c r="D36" s="308">
        <f>SIMPLvolumes!AR44*SUM(SIMPLvolumes!Z44:AJ44)</f>
        <v>0</v>
      </c>
      <c r="E36" s="308">
        <f>SIMPLvolumes!AS44*SUM(SIMPLvolumes!Z44:AJ44)</f>
        <v>0</v>
      </c>
      <c r="F36" s="308">
        <f>SIMPLvolumes!AT44*SUM(SIMPLvolumes!Z44:AJ44)</f>
        <v>0</v>
      </c>
      <c r="G36" s="308">
        <f>SIMPLvolumes!AU44*SUM(SIMPLvolumes!Z44:AJ44)</f>
        <v>0</v>
      </c>
      <c r="H36" s="308">
        <f t="shared" si="4"/>
        <v>0</v>
      </c>
      <c r="I36" s="308">
        <f t="shared" si="5"/>
        <v>0</v>
      </c>
      <c r="J36" s="308">
        <f>SIMPLvolumes!AW44*SUM(SIMPLvolumes!Z44:AJ44)/3.125</f>
        <v>0</v>
      </c>
      <c r="K36" s="308">
        <f>SIMPLvolumes!AV44</f>
        <v>0</v>
      </c>
    </row>
    <row r="37">
      <c r="A37" s="2" t="str">
        <f>'PRODUCTION LIST VOLUMES'!A41</f>
        <v>3P</v>
      </c>
      <c r="B37" s="308">
        <f>SIMPLvolumes!AP45*SUM(SIMPLvolumes!Z45:AJ45)</f>
        <v>0</v>
      </c>
      <c r="C37" s="308">
        <f>SIMPLvolumes!AQ45*SUM(SIMPLvolumes!Z45:AJ45)</f>
        <v>0</v>
      </c>
      <c r="D37" s="308">
        <f>SIMPLvolumes!AR45*SUM(SIMPLvolumes!Z45:AJ45)</f>
        <v>0</v>
      </c>
      <c r="E37" s="308">
        <f>SIMPLvolumes!AS45*SUM(SIMPLvolumes!Z45:AJ45)</f>
        <v>0</v>
      </c>
      <c r="F37" s="308">
        <f>SIMPLvolumes!AT45*SUM(SIMPLvolumes!Z45:AJ45)</f>
        <v>0</v>
      </c>
      <c r="G37" s="308">
        <f>SIMPLvolumes!AU45*SUM(SIMPLvolumes!Z45:AJ45)</f>
        <v>0</v>
      </c>
      <c r="H37" s="308">
        <f t="shared" si="4"/>
        <v>0</v>
      </c>
      <c r="I37" s="308">
        <f t="shared" si="5"/>
        <v>0</v>
      </c>
      <c r="J37" s="308">
        <f>SIMPLvolumes!AW45*SUM(SIMPLvolumes!Z45:AJ45)/3.125</f>
        <v>0</v>
      </c>
      <c r="K37" s="308">
        <f>SIMPLvolumes!AV45</f>
        <v>0</v>
      </c>
    </row>
    <row r="38">
      <c r="A38" s="2" t="str">
        <f>'PRODUCTION LIST VOLUMES'!A43</f>
        <v/>
      </c>
      <c r="B38" s="308">
        <f>SIMPLvolumes!AP46*SUM(SIMPLvolumes!Z46:AJ46)</f>
        <v>0</v>
      </c>
      <c r="C38" s="308">
        <f>SIMPLvolumes!AQ46*SUM(SIMPLvolumes!Z46:AJ46)</f>
        <v>0</v>
      </c>
      <c r="D38" s="308">
        <f>SIMPLvolumes!AR46*SUM(SIMPLvolumes!Z46:AJ46)</f>
        <v>0</v>
      </c>
      <c r="E38" s="308">
        <f>SIMPLvolumes!AS46*SUM(SIMPLvolumes!Z46:AJ46)</f>
        <v>0</v>
      </c>
      <c r="F38" s="308">
        <f>SIMPLvolumes!AT46*SUM(SIMPLvolumes!Z46:AJ46)</f>
        <v>0</v>
      </c>
      <c r="G38" s="308">
        <f>SIMPLvolumes!AU46*SUM(SIMPLvolumes!Z46:AJ46)</f>
        <v>0</v>
      </c>
      <c r="H38" s="308">
        <f t="shared" si="4"/>
        <v>0</v>
      </c>
      <c r="I38" s="308">
        <f t="shared" si="5"/>
        <v>0</v>
      </c>
      <c r="J38" s="308">
        <f>SIMPLvolumes!AW46*SUM(SIMPLvolumes!Z46:AJ46)/3.125</f>
        <v>0</v>
      </c>
      <c r="K38" s="308">
        <f>SIMPLvolumes!AV46</f>
        <v>0</v>
      </c>
    </row>
    <row r="39">
      <c r="A39" s="2" t="str">
        <f>'PRODUCTION LIST VOLUMES'!A44</f>
        <v>4A</v>
      </c>
      <c r="B39" s="308">
        <f>SIMPLvolumes!AP48*SUM(SIMPLvolumes!Z48:AJ48)</f>
        <v>0</v>
      </c>
      <c r="C39" s="308">
        <f>SIMPLvolumes!AQ48*SUM(SIMPLvolumes!Z48:AJ48)</f>
        <v>0</v>
      </c>
      <c r="D39" s="308">
        <f>SIMPLvolumes!AR48*SUM(SIMPLvolumes!Z48:AJ48)</f>
        <v>0</v>
      </c>
      <c r="E39" s="308">
        <f>SIMPLvolumes!AS48*SUM(SIMPLvolumes!Z48:AJ48)</f>
        <v>0</v>
      </c>
      <c r="F39" s="308">
        <f>SIMPLvolumes!AT48*SUM(SIMPLvolumes!Z48:AJ48)</f>
        <v>0</v>
      </c>
      <c r="G39" s="308">
        <f>SIMPLvolumes!AU48*SUM(SIMPLvolumes!Z48:AJ48)</f>
        <v>0</v>
      </c>
      <c r="H39" s="308">
        <f t="shared" si="4"/>
        <v>0</v>
      </c>
      <c r="I39" s="308">
        <f t="shared" si="5"/>
        <v>0</v>
      </c>
      <c r="J39" s="308">
        <f>SIMPLvolumes!AW48*SUM(SIMPLvolumes!Z48:AJ48)/3.125</f>
        <v>0</v>
      </c>
      <c r="K39" s="308">
        <f>SIMPLvolumes!AV48</f>
        <v>0</v>
      </c>
    </row>
    <row r="40">
      <c r="A40" s="2" t="str">
        <f>'PRODUCTION LIST VOLUMES'!A45</f>
        <v>4B</v>
      </c>
      <c r="B40" s="308">
        <f>SIMPLvolumes!AP49*SUM(SIMPLvolumes!Z49:AJ49)</f>
        <v>0</v>
      </c>
      <c r="C40" s="308">
        <f>SIMPLvolumes!AQ49*SUM(SIMPLvolumes!Z49:AJ49)</f>
        <v>0</v>
      </c>
      <c r="D40" s="308">
        <f>SIMPLvolumes!AR49*SUM(SIMPLvolumes!Z49:AJ49)</f>
        <v>0</v>
      </c>
      <c r="E40" s="308">
        <f>SIMPLvolumes!AS49*SUM(SIMPLvolumes!Z49:AJ49)</f>
        <v>0</v>
      </c>
      <c r="F40" s="308">
        <f>SIMPLvolumes!AT49*SUM(SIMPLvolumes!Z49:AJ49)</f>
        <v>0</v>
      </c>
      <c r="G40" s="308">
        <f>SIMPLvolumes!AU49*SUM(SIMPLvolumes!Z49:AJ49)</f>
        <v>0</v>
      </c>
      <c r="H40" s="308">
        <f t="shared" si="4"/>
        <v>0</v>
      </c>
      <c r="I40" s="308">
        <f t="shared" si="5"/>
        <v>0</v>
      </c>
      <c r="J40" s="308">
        <f>SIMPLvolumes!AW49*SUM(SIMPLvolumes!Z49:AJ49)/3.125</f>
        <v>0</v>
      </c>
      <c r="K40" s="308">
        <f>SIMPLvolumes!AV49</f>
        <v>0</v>
      </c>
    </row>
    <row r="41">
      <c r="A41" s="2" t="str">
        <f>'PRODUCTION LIST VOLUMES'!A46</f>
        <v>4C</v>
      </c>
      <c r="B41" s="308">
        <f>SIMPLvolumes!AP50*SUM(SIMPLvolumes!Z50:AJ50)</f>
        <v>0</v>
      </c>
      <c r="C41" s="308">
        <f>SIMPLvolumes!AQ50*SUM(SIMPLvolumes!Z50:AJ50)</f>
        <v>0</v>
      </c>
      <c r="D41" s="308">
        <f>SIMPLvolumes!AR50*SUM(SIMPLvolumes!Z50:AJ50)</f>
        <v>0</v>
      </c>
      <c r="E41" s="308">
        <f>SIMPLvolumes!AS50*SUM(SIMPLvolumes!Z50:AJ50)</f>
        <v>0</v>
      </c>
      <c r="F41" s="308">
        <f>SIMPLvolumes!AT50*SUM(SIMPLvolumes!Z50:AJ50)</f>
        <v>0</v>
      </c>
      <c r="G41" s="308">
        <f>SIMPLvolumes!AU50*SUM(SIMPLvolumes!Z50:AJ50)</f>
        <v>0</v>
      </c>
      <c r="H41" s="308">
        <f t="shared" si="4"/>
        <v>0</v>
      </c>
      <c r="I41" s="308">
        <f t="shared" si="5"/>
        <v>0</v>
      </c>
      <c r="J41" s="308">
        <f>SIMPLvolumes!AW50*SUM(SIMPLvolumes!Z50:AJ50)/3.125</f>
        <v>0</v>
      </c>
      <c r="K41" s="308">
        <f>SIMPLvolumes!AV50</f>
        <v>0</v>
      </c>
    </row>
    <row r="42">
      <c r="A42" s="2" t="str">
        <f>'PRODUCTION LIST VOLUMES'!A47</f>
        <v>4D</v>
      </c>
      <c r="B42" s="308">
        <f>SIMPLvolumes!AP51*SUM(SIMPLvolumes!Z51:AJ51)</f>
        <v>0</v>
      </c>
      <c r="C42" s="308">
        <f>SIMPLvolumes!AQ51*SUM(SIMPLvolumes!Z51:AJ51)</f>
        <v>0</v>
      </c>
      <c r="D42" s="308">
        <f>SIMPLvolumes!AR51*SUM(SIMPLvolumes!Z51:AJ51)</f>
        <v>0</v>
      </c>
      <c r="E42" s="308">
        <f>SIMPLvolumes!AS51*SUM(SIMPLvolumes!Z51:AJ51)</f>
        <v>0</v>
      </c>
      <c r="F42" s="308">
        <f>SIMPLvolumes!AT51*SUM(SIMPLvolumes!Z51:AJ51)</f>
        <v>0</v>
      </c>
      <c r="G42" s="308">
        <f>SIMPLvolumes!AU51*SUM(SIMPLvolumes!Z51:AJ51)</f>
        <v>0</v>
      </c>
      <c r="H42" s="308">
        <f t="shared" si="4"/>
        <v>0</v>
      </c>
      <c r="I42" s="308">
        <f t="shared" si="5"/>
        <v>0</v>
      </c>
      <c r="J42" s="308">
        <f>SIMPLvolumes!AW51*SUM(SIMPLvolumes!Z51:AJ51)/3.125</f>
        <v>0</v>
      </c>
      <c r="K42" s="308">
        <f>SIMPLvolumes!AV51</f>
        <v>0</v>
      </c>
    </row>
    <row r="43">
      <c r="A43" s="2" t="str">
        <f>'PRODUCTION LIST VOLUMES'!A48</f>
        <v>4E</v>
      </c>
      <c r="B43" s="308">
        <f>SIMPLvolumes!AP52*SUM(SIMPLvolumes!Z52:AJ52)</f>
        <v>0</v>
      </c>
      <c r="C43" s="308">
        <f>SIMPLvolumes!AQ52*SUM(SIMPLvolumes!Z52:AJ52)</f>
        <v>0</v>
      </c>
      <c r="D43" s="308">
        <f>SIMPLvolumes!AR52*SUM(SIMPLvolumes!Z52:AJ52)</f>
        <v>0</v>
      </c>
      <c r="E43" s="308">
        <f>SIMPLvolumes!AS52*SUM(SIMPLvolumes!Z52:AJ52)</f>
        <v>0</v>
      </c>
      <c r="F43" s="308">
        <f>SIMPLvolumes!AT52*SUM(SIMPLvolumes!Z52:AJ52)</f>
        <v>0</v>
      </c>
      <c r="G43" s="308">
        <f>SIMPLvolumes!AU52*SUM(SIMPLvolumes!Z52:AJ52)</f>
        <v>0</v>
      </c>
      <c r="H43" s="308">
        <f t="shared" si="4"/>
        <v>0</v>
      </c>
      <c r="I43" s="308">
        <f t="shared" si="5"/>
        <v>0</v>
      </c>
      <c r="J43" s="308">
        <f>SIMPLvolumes!AW52*SUM(SIMPLvolumes!Z52:AJ52)/3.125</f>
        <v>0</v>
      </c>
      <c r="K43" s="308">
        <f>SIMPLvolumes!AV52</f>
        <v>0</v>
      </c>
    </row>
    <row r="44">
      <c r="A44" s="2" t="str">
        <f>'PRODUCTION LIST VOLUMES'!A49</f>
        <v>4F</v>
      </c>
      <c r="B44" s="308">
        <f>SIMPLvolumes!AP53*SUM(SIMPLvolumes!Z53:AJ53)</f>
        <v>0</v>
      </c>
      <c r="C44" s="308">
        <f>SIMPLvolumes!AQ53*SUM(SIMPLvolumes!Z53:AJ53)</f>
        <v>0</v>
      </c>
      <c r="D44" s="308">
        <f>SIMPLvolumes!AR53*SUM(SIMPLvolumes!Z53:AJ53)</f>
        <v>0</v>
      </c>
      <c r="E44" s="308">
        <f>SIMPLvolumes!AS53*SUM(SIMPLvolumes!Z53:AJ53)</f>
        <v>0</v>
      </c>
      <c r="F44" s="308">
        <f>SIMPLvolumes!AT53*SUM(SIMPLvolumes!Z53:AJ53)</f>
        <v>0</v>
      </c>
      <c r="G44" s="308">
        <f>SIMPLvolumes!AU53*SUM(SIMPLvolumes!Z53:AJ53)</f>
        <v>0</v>
      </c>
      <c r="H44" s="308">
        <f t="shared" si="4"/>
        <v>0</v>
      </c>
      <c r="I44" s="308">
        <f t="shared" si="5"/>
        <v>0</v>
      </c>
      <c r="J44" s="308">
        <f>SIMPLvolumes!AW53*SUM(SIMPLvolumes!Z53:AJ53)/3.125</f>
        <v>0</v>
      </c>
      <c r="K44" s="308">
        <f>SIMPLvolumes!AV53</f>
        <v>0</v>
      </c>
    </row>
    <row r="45">
      <c r="A45" s="2" t="str">
        <f>'PRODUCTION LIST VOLUMES'!A52</f>
        <v>4I</v>
      </c>
      <c r="B45" s="308">
        <f>SIMPLvolumes!AP56*SUM(SIMPLvolumes!Z56:AJ56)</f>
        <v>0</v>
      </c>
      <c r="C45" s="308">
        <f>SIMPLvolumes!AQ56*SUM(SIMPLvolumes!Z56:AJ56)</f>
        <v>0</v>
      </c>
      <c r="D45" s="308">
        <f>SIMPLvolumes!AR56*SUM(SIMPLvolumes!Z56:AJ56)</f>
        <v>0</v>
      </c>
      <c r="E45" s="308">
        <f>SIMPLvolumes!AS56*SUM(SIMPLvolumes!Z56:AJ56)</f>
        <v>0</v>
      </c>
      <c r="F45" s="308">
        <f>SIMPLvolumes!AT56*SUM(SIMPLvolumes!Z56:AJ56)</f>
        <v>0</v>
      </c>
      <c r="G45" s="308">
        <f>SIMPLvolumes!AU56*SUM(SIMPLvolumes!Z56:AJ56)</f>
        <v>0</v>
      </c>
      <c r="H45" s="308">
        <f t="shared" si="4"/>
        <v>0</v>
      </c>
      <c r="I45" s="308">
        <f t="shared" si="5"/>
        <v>0</v>
      </c>
      <c r="J45" s="308">
        <f>SIMPLvolumes!AW56*SUM(SIMPLvolumes!Z56:AJ56)/3.125</f>
        <v>0</v>
      </c>
      <c r="K45" s="308">
        <f>SIMPLvolumes!AV56</f>
        <v>0</v>
      </c>
    </row>
    <row r="46">
      <c r="A46" s="2" t="str">
        <f>'PRODUCTION LIST VOLUMES'!#REF!</f>
        <v>#ERROR!</v>
      </c>
      <c r="B46" s="308">
        <f>SIMPLvolumes!AP149*SUM(SIMPLvolumes!Z149:AJ149)</f>
        <v>0</v>
      </c>
      <c r="C46" s="308">
        <f>SIMPLvolumes!AQ149*SUM(SIMPLvolumes!Z149:AJ149)</f>
        <v>0</v>
      </c>
      <c r="D46" s="308">
        <f>SIMPLvolumes!AR149*SUM(SIMPLvolumes!Z149:AJ149)</f>
        <v>0</v>
      </c>
      <c r="E46" s="308">
        <f>SIMPLvolumes!AS149*SUM(SIMPLvolumes!Z149:AJ149)</f>
        <v>0</v>
      </c>
      <c r="F46" s="308">
        <f>SIMPLvolumes!AT149*SUM(SIMPLvolumes!Z149:AJ149)</f>
        <v>0</v>
      </c>
      <c r="G46" s="308">
        <f>SIMPLvolumes!AU149*SUM(SIMPLvolumes!Z149:AJ149)</f>
        <v>0</v>
      </c>
      <c r="H46" s="308">
        <f t="shared" si="4"/>
        <v>0</v>
      </c>
      <c r="I46" s="308">
        <f t="shared" si="5"/>
        <v>0</v>
      </c>
      <c r="J46" s="308">
        <f>SIMPLvolumes!AW149*SUM(SIMPLvolumes!Z149:AJ149)/3.125</f>
        <v>0</v>
      </c>
      <c r="K46" s="308">
        <f>SIMPLvolumes!AV149</f>
        <v>0</v>
      </c>
    </row>
    <row r="47">
      <c r="A47" s="2" t="str">
        <f>'PRODUCTION LIST VOLUMES'!#REF!</f>
        <v>#ERROR!</v>
      </c>
      <c r="B47" s="308">
        <f>SIMPLvolumes!AP147*SUM(SIMPLvolumes!Z147:AJ147)</f>
        <v>0</v>
      </c>
      <c r="C47" s="308">
        <f>SIMPLvolumes!AQ147*SUM(SIMPLvolumes!Z147:AJ147)</f>
        <v>0</v>
      </c>
      <c r="D47" s="308">
        <f>SIMPLvolumes!AR147*SUM(SIMPLvolumes!Z147:AJ147)</f>
        <v>0</v>
      </c>
      <c r="E47" s="308">
        <f>SIMPLvolumes!AS147*SUM(SIMPLvolumes!Z147:AJ147)</f>
        <v>0</v>
      </c>
      <c r="F47" s="308">
        <f>SIMPLvolumes!AT147*SUM(SIMPLvolumes!Z147:AJ147)</f>
        <v>0</v>
      </c>
      <c r="G47" s="308">
        <f>SIMPLvolumes!AU147*SUM(SIMPLvolumes!Z147:AJ147)</f>
        <v>0</v>
      </c>
      <c r="H47" s="308">
        <f t="shared" si="4"/>
        <v>0</v>
      </c>
      <c r="I47" s="308">
        <f t="shared" si="5"/>
        <v>0</v>
      </c>
      <c r="J47" s="308">
        <f>SIMPLvolumes!AW147*SUM(SIMPLvolumes!Z147:AJ147)/3.125</f>
        <v>0</v>
      </c>
      <c r="K47" s="308">
        <f>SIMPLvolumes!AV147</f>
        <v>0</v>
      </c>
    </row>
    <row r="48">
      <c r="A48" s="2" t="str">
        <f>'PRODUCTION LIST VOLUMES'!#REF!</f>
        <v>#ERROR!</v>
      </c>
      <c r="B48" s="308">
        <f>SIMPLvolumes!AP47*SUM(SIMPLvolumes!Z47:AJ47)</f>
        <v>0</v>
      </c>
      <c r="C48" s="308">
        <f>SIMPLvolumes!AQ47*SUM(SIMPLvolumes!Z47:AJ47)</f>
        <v>0</v>
      </c>
      <c r="D48" s="308">
        <f>SIMPLvolumes!AR47*SUM(SIMPLvolumes!Z47:AJ47)</f>
        <v>0</v>
      </c>
      <c r="E48" s="308">
        <f>SIMPLvolumes!AS47*SUM(SIMPLvolumes!Z47:AJ47)</f>
        <v>0</v>
      </c>
      <c r="F48" s="308">
        <f>SIMPLvolumes!AT47*SUM(SIMPLvolumes!Z47:AJ47)</f>
        <v>0</v>
      </c>
      <c r="G48" s="308">
        <f>SIMPLvolumes!AU47*SUM(SIMPLvolumes!Z47:AJ47)</f>
        <v>0</v>
      </c>
      <c r="H48" s="308">
        <f t="shared" si="4"/>
        <v>0</v>
      </c>
      <c r="I48" s="308">
        <f t="shared" si="5"/>
        <v>0</v>
      </c>
      <c r="J48" s="308">
        <f>SIMPLvolumes!AW47*SUM(SIMPLvolumes!Z47:AJ47)/3.125</f>
        <v>0</v>
      </c>
      <c r="K48" s="308">
        <f>SIMPLvolumes!AV47</f>
        <v>0</v>
      </c>
    </row>
    <row r="49">
      <c r="A49" s="2" t="str">
        <f>'PRODUCTION LIST VOLUMES'!A53</f>
        <v>4M</v>
      </c>
      <c r="B49" s="308">
        <f>SIMPLvolumes!AP57*SUM(SIMPLvolumes!Z57:AJ57)</f>
        <v>0</v>
      </c>
      <c r="C49" s="308">
        <f>SIMPLvolumes!AQ57*SUM(SIMPLvolumes!Z57:AJ57)</f>
        <v>0</v>
      </c>
      <c r="D49" s="308">
        <f>SIMPLvolumes!AR57*SUM(SIMPLvolumes!Z57:AJ57)</f>
        <v>0</v>
      </c>
      <c r="E49" s="308">
        <f>SIMPLvolumes!AS57*SUM(SIMPLvolumes!Z57:AJ57)</f>
        <v>0</v>
      </c>
      <c r="F49" s="308">
        <f>SIMPLvolumes!AT57*SUM(SIMPLvolumes!Z57:AJ57)</f>
        <v>0</v>
      </c>
      <c r="G49" s="308">
        <f>SIMPLvolumes!AU57*SUM(SIMPLvolumes!Z57:AJ57)</f>
        <v>0</v>
      </c>
      <c r="H49" s="308">
        <f t="shared" si="4"/>
        <v>0</v>
      </c>
      <c r="I49" s="308">
        <f t="shared" si="5"/>
        <v>0</v>
      </c>
      <c r="J49" s="308">
        <f>SIMPLvolumes!AW57*SUM(SIMPLvolumes!Z57:AJ57)/3.125</f>
        <v>0</v>
      </c>
      <c r="K49" s="308">
        <f>SIMPLvolumes!AV57</f>
        <v>0</v>
      </c>
    </row>
    <row r="50">
      <c r="A50" s="2" t="str">
        <f>'PRODUCTION LIST VOLUMES'!A50</f>
        <v>4G</v>
      </c>
      <c r="B50" s="308">
        <f>SIMPLvolumes!AP54*SUM(SIMPLvolumes!Z54:AJ54)</f>
        <v>0</v>
      </c>
      <c r="C50" s="308">
        <f>SIMPLvolumes!AQ54*SUM(SIMPLvolumes!Z54:AJ54)</f>
        <v>0</v>
      </c>
      <c r="D50" s="308">
        <f>SIMPLvolumes!AR54*SUM(SIMPLvolumes!Z54:AJ54)</f>
        <v>0</v>
      </c>
      <c r="E50" s="308">
        <f>SIMPLvolumes!AS54*SUM(SIMPLvolumes!Z54:AJ54)</f>
        <v>0</v>
      </c>
      <c r="F50" s="308">
        <f>SIMPLvolumes!AT54*SUM(SIMPLvolumes!Z54:AJ54)</f>
        <v>0</v>
      </c>
      <c r="G50" s="308">
        <f>SIMPLvolumes!AU54*SUM(SIMPLvolumes!Z54:AJ54)</f>
        <v>0</v>
      </c>
      <c r="H50" s="308">
        <f t="shared" si="4"/>
        <v>0</v>
      </c>
      <c r="I50" s="308">
        <f t="shared" si="5"/>
        <v>0</v>
      </c>
      <c r="J50" s="308">
        <f>SIMPLvolumes!AW54*SUM(SIMPLvolumes!Z54:AJ54)/3.125</f>
        <v>0</v>
      </c>
      <c r="K50" s="308">
        <f>SIMPLvolumes!AV54</f>
        <v>0</v>
      </c>
    </row>
    <row r="51">
      <c r="A51" s="2" t="str">
        <f>'PRODUCTION LIST VOLUMES'!A51</f>
        <v>4H</v>
      </c>
      <c r="B51" s="308">
        <f>SIMPLvolumes!AP55*SUM(SIMPLvolumes!Z55:AJ55)</f>
        <v>0</v>
      </c>
      <c r="C51" s="308">
        <f>SIMPLvolumes!AQ55*SUM(SIMPLvolumes!Z55:AJ55)</f>
        <v>0</v>
      </c>
      <c r="D51" s="308">
        <f>SIMPLvolumes!AR55*SUM(SIMPLvolumes!Z55:AJ55)</f>
        <v>0</v>
      </c>
      <c r="E51" s="308">
        <f>SIMPLvolumes!AS55*SUM(SIMPLvolumes!Z55:AJ55)</f>
        <v>0</v>
      </c>
      <c r="F51" s="308">
        <f>SIMPLvolumes!AT55*SUM(SIMPLvolumes!Z55:AJ55)</f>
        <v>0</v>
      </c>
      <c r="G51" s="308">
        <f>SIMPLvolumes!AU55*SUM(SIMPLvolumes!Z55:AJ55)</f>
        <v>0</v>
      </c>
      <c r="H51" s="308">
        <f t="shared" si="4"/>
        <v>0</v>
      </c>
      <c r="I51" s="308">
        <f t="shared" si="5"/>
        <v>0</v>
      </c>
      <c r="J51" s="308">
        <f>SIMPLvolumes!AW55*SUM(SIMPLvolumes!Z55:AJ55)/3.125</f>
        <v>0</v>
      </c>
      <c r="K51" s="308">
        <f>SIMPLvolumes!AV55</f>
        <v>0</v>
      </c>
    </row>
    <row r="52">
      <c r="A52" s="2" t="str">
        <f>'PRODUCTION LIST VOLUMES'!A54</f>
        <v>4N</v>
      </c>
      <c r="B52" s="308">
        <f>SIMPLvolumes!AP58*SUM(SIMPLvolumes!Z58:AJ58)</f>
        <v>0</v>
      </c>
      <c r="C52" s="308">
        <f>SIMPLvolumes!AQ58*SUM(SIMPLvolumes!Z58:AJ58)</f>
        <v>0</v>
      </c>
      <c r="D52" s="308">
        <f>SIMPLvolumes!AR58*SUM(SIMPLvolumes!Z58:AJ58)</f>
        <v>0</v>
      </c>
      <c r="E52" s="308">
        <f>SIMPLvolumes!AS58*SUM(SIMPLvolumes!Z58:AJ58)</f>
        <v>0</v>
      </c>
      <c r="F52" s="308">
        <f>SIMPLvolumes!AT58*SUM(SIMPLvolumes!Z58:AJ58)</f>
        <v>0</v>
      </c>
      <c r="G52" s="308">
        <f>SIMPLvolumes!AU58*SUM(SIMPLvolumes!Z58:AJ58)</f>
        <v>0</v>
      </c>
      <c r="H52" s="308">
        <f t="shared" si="4"/>
        <v>0</v>
      </c>
      <c r="I52" s="308">
        <f t="shared" si="5"/>
        <v>0</v>
      </c>
      <c r="J52" s="308">
        <f>SIMPLvolumes!AW58*SUM(SIMPLvolumes!Z58:AJ58)/3.125</f>
        <v>0</v>
      </c>
      <c r="K52" s="308">
        <f>SIMPLvolumes!AV58</f>
        <v>0</v>
      </c>
    </row>
    <row r="53">
      <c r="A53" s="2" t="str">
        <f>'PRODUCTION LIST VOLUMES'!A56</f>
        <v/>
      </c>
      <c r="B53" s="308">
        <f>SIMPLvolumes!AP59*SUM(SIMPLvolumes!Z59:AJ59)</f>
        <v>0</v>
      </c>
      <c r="C53" s="308">
        <f>SIMPLvolumes!AQ59*SUM(SIMPLvolumes!Z59:AJ59)</f>
        <v>0</v>
      </c>
      <c r="D53" s="308">
        <f>SIMPLvolumes!AR59*SUM(SIMPLvolumes!Z59:AJ59)</f>
        <v>0</v>
      </c>
      <c r="E53" s="308">
        <f>SIMPLvolumes!AS59*SUM(SIMPLvolumes!Z59:AJ59)</f>
        <v>0</v>
      </c>
      <c r="F53" s="308">
        <f>SIMPLvolumes!AT59*SUM(SIMPLvolumes!Z59:AJ59)</f>
        <v>0</v>
      </c>
      <c r="G53" s="308">
        <f>SIMPLvolumes!AU59*SUM(SIMPLvolumes!Z59:AJ59)</f>
        <v>0</v>
      </c>
      <c r="H53" s="308">
        <f t="shared" si="4"/>
        <v>0</v>
      </c>
      <c r="I53" s="308">
        <f t="shared" si="5"/>
        <v>0</v>
      </c>
      <c r="J53" s="308">
        <f>SIMPLvolumes!AW59*SUM(SIMPLvolumes!Z59:AJ59)/3.125</f>
        <v>0</v>
      </c>
      <c r="K53" s="308">
        <f>SIMPLvolumes!AV59</f>
        <v>0</v>
      </c>
    </row>
    <row r="54">
      <c r="A54" s="2" t="str">
        <f>'PRODUCTION LIST VOLUMES'!A57</f>
        <v>5A</v>
      </c>
      <c r="B54" s="308">
        <f>SIMPLvolumes!AP66*SUM(SIMPLvolumes!Z66:AJ66)</f>
        <v>0</v>
      </c>
      <c r="C54" s="308">
        <f>SIMPLvolumes!AQ66*SUM(SIMPLvolumes!Z66:AJ66)</f>
        <v>0</v>
      </c>
      <c r="D54" s="308">
        <f>SIMPLvolumes!AR66*SUM(SIMPLvolumes!Z66:AJ66)</f>
        <v>0</v>
      </c>
      <c r="E54" s="308">
        <f>SIMPLvolumes!AS66*SUM(SIMPLvolumes!Z66:AJ66)</f>
        <v>0</v>
      </c>
      <c r="F54" s="308">
        <f>SIMPLvolumes!AT66*SUM(SIMPLvolumes!Z66:AJ66)</f>
        <v>0</v>
      </c>
      <c r="G54" s="308">
        <f>SIMPLvolumes!AU66*SUM(SIMPLvolumes!Z66:AJ66)</f>
        <v>0</v>
      </c>
      <c r="H54" s="308">
        <f t="shared" si="4"/>
        <v>0</v>
      </c>
      <c r="I54" s="308">
        <f t="shared" si="5"/>
        <v>0</v>
      </c>
      <c r="J54" s="308">
        <f>SIMPLvolumes!AW66*SUM(SIMPLvolumes!Z66:AJ66)/3.125</f>
        <v>0</v>
      </c>
      <c r="K54" s="308">
        <f>SIMPLvolumes!AV66</f>
        <v>0</v>
      </c>
    </row>
    <row r="55">
      <c r="A55" s="2" t="str">
        <f>'PRODUCTION LIST VOLUMES'!A58</f>
        <v>5B</v>
      </c>
      <c r="B55" s="308">
        <f>SIMPLvolumes!AP67*SUM(SIMPLvolumes!Z67:AJ67)</f>
        <v>0</v>
      </c>
      <c r="C55" s="308">
        <f>SIMPLvolumes!AQ67*SUM(SIMPLvolumes!Z67:AJ67)</f>
        <v>0</v>
      </c>
      <c r="D55" s="308">
        <f>SIMPLvolumes!AR67*SUM(SIMPLvolumes!Z67:AJ67)</f>
        <v>0</v>
      </c>
      <c r="E55" s="308">
        <f>SIMPLvolumes!AS67*SUM(SIMPLvolumes!Z67:AJ67)</f>
        <v>0</v>
      </c>
      <c r="F55" s="308">
        <f>SIMPLvolumes!AT67*SUM(SIMPLvolumes!Z67:AJ67)</f>
        <v>0</v>
      </c>
      <c r="G55" s="308">
        <f>SIMPLvolumes!AU67*SUM(SIMPLvolumes!Z67:AJ67)</f>
        <v>0</v>
      </c>
      <c r="H55" s="308">
        <f t="shared" si="4"/>
        <v>0</v>
      </c>
      <c r="I55" s="308">
        <f t="shared" si="5"/>
        <v>0</v>
      </c>
      <c r="J55" s="308">
        <f>SIMPLvolumes!AW67*SUM(SIMPLvolumes!Z67:AJ67)/3.125</f>
        <v>0</v>
      </c>
      <c r="K55" s="308">
        <f>SIMPLvolumes!AV67</f>
        <v>0</v>
      </c>
    </row>
    <row r="56">
      <c r="A56" s="2" t="str">
        <f>'PRODUCTION LIST VOLUMES'!A59</f>
        <v>5C</v>
      </c>
      <c r="B56" s="308">
        <f>SIMPLvolumes!AP68*SUM(SIMPLvolumes!Z68:AJ68)</f>
        <v>0</v>
      </c>
      <c r="C56" s="308">
        <f>SIMPLvolumes!AQ68*SUM(SIMPLvolumes!Z68:AJ68)</f>
        <v>0</v>
      </c>
      <c r="D56" s="308">
        <f>SIMPLvolumes!AR68*SUM(SIMPLvolumes!Z68:AJ68)</f>
        <v>0</v>
      </c>
      <c r="E56" s="308">
        <f>SIMPLvolumes!AS68*SUM(SIMPLvolumes!Z68:AJ68)</f>
        <v>0</v>
      </c>
      <c r="F56" s="308">
        <f>SIMPLvolumes!AT68*SUM(SIMPLvolumes!Z68:AJ68)</f>
        <v>0</v>
      </c>
      <c r="G56" s="308">
        <f>SIMPLvolumes!AU68*SUM(SIMPLvolumes!Z68:AJ68)</f>
        <v>0</v>
      </c>
      <c r="H56" s="308">
        <f t="shared" si="4"/>
        <v>0</v>
      </c>
      <c r="I56" s="308">
        <f t="shared" si="5"/>
        <v>0</v>
      </c>
      <c r="J56" s="308">
        <f>SIMPLvolumes!AW68*SUM(SIMPLvolumes!Z68:AJ68)/3.125</f>
        <v>0</v>
      </c>
      <c r="K56" s="308">
        <f>SIMPLvolumes!AV68</f>
        <v>0</v>
      </c>
    </row>
    <row r="57">
      <c r="A57" s="2" t="str">
        <f>'PRODUCTION LIST VOLUMES'!A60</f>
        <v>5D</v>
      </c>
      <c r="B57" s="308">
        <f>SIMPLvolumes!AP69*SUM(SIMPLvolumes!Z69:AJ69)</f>
        <v>0</v>
      </c>
      <c r="C57" s="308">
        <f>SIMPLvolumes!AQ69*SUM(SIMPLvolumes!Z69:AJ69)</f>
        <v>0</v>
      </c>
      <c r="D57" s="308">
        <f>SIMPLvolumes!AR69*SUM(SIMPLvolumes!Z69:AJ69)</f>
        <v>0</v>
      </c>
      <c r="E57" s="308">
        <f>SIMPLvolumes!AS69*SUM(SIMPLvolumes!Z69:AJ69)</f>
        <v>0</v>
      </c>
      <c r="F57" s="308">
        <f>SIMPLvolumes!AT69*SUM(SIMPLvolumes!Z69:AJ69)</f>
        <v>0</v>
      </c>
      <c r="G57" s="308">
        <f>SIMPLvolumes!AU69*SUM(SIMPLvolumes!Z69:AJ69)</f>
        <v>0</v>
      </c>
      <c r="H57" s="308">
        <f t="shared" si="4"/>
        <v>0</v>
      </c>
      <c r="I57" s="308">
        <f t="shared" si="5"/>
        <v>0</v>
      </c>
      <c r="J57" s="308">
        <f>SIMPLvolumes!AW69*SUM(SIMPLvolumes!Z69:AJ69)/3.125</f>
        <v>0</v>
      </c>
      <c r="K57" s="308">
        <f>SIMPLvolumes!AV69</f>
        <v>0</v>
      </c>
    </row>
    <row r="58">
      <c r="A58" s="2" t="str">
        <f>'PRODUCTION LIST VOLUMES'!A61</f>
        <v>5E</v>
      </c>
      <c r="B58" s="308">
        <f>SIMPLvolumes!AP70*SUM(SIMPLvolumes!Z70:AJ70)</f>
        <v>0</v>
      </c>
      <c r="C58" s="308">
        <f>SIMPLvolumes!AQ70*SUM(SIMPLvolumes!Z70:AJ70)</f>
        <v>0</v>
      </c>
      <c r="D58" s="308">
        <f>SIMPLvolumes!AR70*SUM(SIMPLvolumes!Z70:AJ70)</f>
        <v>0</v>
      </c>
      <c r="E58" s="308">
        <f>SIMPLvolumes!AS70*SUM(SIMPLvolumes!Z70:AJ70)</f>
        <v>0</v>
      </c>
      <c r="F58" s="308">
        <f>SIMPLvolumes!AT70*SUM(SIMPLvolumes!Z70:AJ70)</f>
        <v>0</v>
      </c>
      <c r="G58" s="308">
        <f>SIMPLvolumes!AU70*SUM(SIMPLvolumes!Z70:AJ70)</f>
        <v>0</v>
      </c>
      <c r="H58" s="308">
        <f t="shared" si="4"/>
        <v>0</v>
      </c>
      <c r="I58" s="308">
        <f t="shared" si="5"/>
        <v>0</v>
      </c>
      <c r="J58" s="308">
        <f>SIMPLvolumes!AW70*SUM(SIMPLvolumes!Z70:AJ70)/3.125</f>
        <v>0</v>
      </c>
      <c r="K58" s="308">
        <f>SIMPLvolumes!AV70</f>
        <v>0</v>
      </c>
    </row>
    <row r="59">
      <c r="A59" s="2" t="str">
        <f>'PRODUCTION LIST VOLUMES'!A62</f>
        <v>5F</v>
      </c>
      <c r="B59" s="308">
        <f>SIMPLvolumes!AP71*SUM(SIMPLvolumes!Z71:AJ71)</f>
        <v>0</v>
      </c>
      <c r="C59" s="308">
        <f>SIMPLvolumes!AQ71*SUM(SIMPLvolumes!Z71:AJ71)</f>
        <v>0</v>
      </c>
      <c r="D59" s="308">
        <f>SIMPLvolumes!AR71*SUM(SIMPLvolumes!Z71:AJ71)</f>
        <v>0</v>
      </c>
      <c r="E59" s="308">
        <f>SIMPLvolumes!AS71*SUM(SIMPLvolumes!Z71:AJ71)</f>
        <v>0</v>
      </c>
      <c r="F59" s="308">
        <f>SIMPLvolumes!AT71*SUM(SIMPLvolumes!Z71:AJ71)</f>
        <v>0</v>
      </c>
      <c r="G59" s="308">
        <f>SIMPLvolumes!AU71*SUM(SIMPLvolumes!Z71:AJ71)</f>
        <v>0</v>
      </c>
      <c r="H59" s="308">
        <f t="shared" si="4"/>
        <v>0</v>
      </c>
      <c r="I59" s="308">
        <f t="shared" si="5"/>
        <v>0</v>
      </c>
      <c r="J59" s="308">
        <f>SIMPLvolumes!AW71*SUM(SIMPLvolumes!Z71:AJ71)/3.125</f>
        <v>0</v>
      </c>
      <c r="K59" s="308">
        <f>SIMPLvolumes!AV71</f>
        <v>0</v>
      </c>
    </row>
    <row r="60">
      <c r="A60" s="2" t="str">
        <f>'PRODUCTION LIST VOLUMES'!A63</f>
        <v>5G</v>
      </c>
      <c r="B60" s="308">
        <f>SIMPLvolumes!AP72*SUM(SIMPLvolumes!Z72:AJ72)</f>
        <v>0</v>
      </c>
      <c r="C60" s="308">
        <f>SIMPLvolumes!AQ72*SUM(SIMPLvolumes!Z72:AJ72)</f>
        <v>0</v>
      </c>
      <c r="D60" s="308">
        <f>SIMPLvolumes!AR72*SUM(SIMPLvolumes!Z72:AJ72)</f>
        <v>0</v>
      </c>
      <c r="E60" s="308">
        <f>SIMPLvolumes!AS72*SUM(SIMPLvolumes!Z72:AJ72)</f>
        <v>0</v>
      </c>
      <c r="F60" s="308">
        <f>SIMPLvolumes!AT72*SUM(SIMPLvolumes!Z72:AJ72)</f>
        <v>0</v>
      </c>
      <c r="G60" s="308">
        <f>SIMPLvolumes!AU72*SUM(SIMPLvolumes!Z72:AJ72)</f>
        <v>0</v>
      </c>
      <c r="H60" s="308">
        <f t="shared" si="4"/>
        <v>0</v>
      </c>
      <c r="I60" s="308">
        <f t="shared" si="5"/>
        <v>0</v>
      </c>
      <c r="J60" s="308">
        <f>SIMPLvolumes!AW72*SUM(SIMPLvolumes!Z72:AJ72)/3.125</f>
        <v>0</v>
      </c>
      <c r="K60" s="308">
        <f>SIMPLvolumes!AV72</f>
        <v>0</v>
      </c>
    </row>
    <row r="61">
      <c r="A61" s="2" t="str">
        <f>'PRODUCTION LIST VOLUMES'!A64</f>
        <v>5H</v>
      </c>
      <c r="B61" s="308">
        <f>SIMPLvolumes!AP73*SUM(SIMPLvolumes!Z73:AJ73)</f>
        <v>0</v>
      </c>
      <c r="C61" s="308">
        <f>SIMPLvolumes!AQ73*SUM(SIMPLvolumes!Z73:AJ73)</f>
        <v>0</v>
      </c>
      <c r="D61" s="308">
        <f>SIMPLvolumes!AR73*SUM(SIMPLvolumes!Z73:AJ73)</f>
        <v>0</v>
      </c>
      <c r="E61" s="308">
        <f>SIMPLvolumes!AS73*SUM(SIMPLvolumes!Z73:AJ73)</f>
        <v>0</v>
      </c>
      <c r="F61" s="308">
        <f>SIMPLvolumes!AT73*SUM(SIMPLvolumes!Z73:AJ73)</f>
        <v>0</v>
      </c>
      <c r="G61" s="308">
        <f>SIMPLvolumes!AU73*SUM(SIMPLvolumes!Z73:AJ73)</f>
        <v>0</v>
      </c>
      <c r="H61" s="308">
        <f t="shared" si="4"/>
        <v>0</v>
      </c>
      <c r="I61" s="308">
        <f t="shared" si="5"/>
        <v>0</v>
      </c>
      <c r="J61" s="308">
        <f>SIMPLvolumes!AW73*SUM(SIMPLvolumes!Z73:AJ73)/3.125</f>
        <v>0</v>
      </c>
      <c r="K61" s="308">
        <f>SIMPLvolumes!AV73</f>
        <v>0</v>
      </c>
    </row>
    <row r="62">
      <c r="A62" s="2" t="str">
        <f>'PRODUCTION LIST VOLUMES'!A65</f>
        <v>5I</v>
      </c>
      <c r="B62" s="308">
        <f>SIMPLvolumes!AP74*SUM(SIMPLvolumes!Z74:AJ74)</f>
        <v>0</v>
      </c>
      <c r="C62" s="308">
        <f>SIMPLvolumes!AQ74*SUM(SIMPLvolumes!Z74:AJ74)</f>
        <v>0</v>
      </c>
      <c r="D62" s="308">
        <f>SIMPLvolumes!AR74*SUM(SIMPLvolumes!Z74:AJ74)</f>
        <v>0</v>
      </c>
      <c r="E62" s="308">
        <f>SIMPLvolumes!AS74*SUM(SIMPLvolumes!Z74:AJ74)</f>
        <v>0</v>
      </c>
      <c r="F62" s="308">
        <f>SIMPLvolumes!AT74*SUM(SIMPLvolumes!Z74:AJ74)</f>
        <v>0</v>
      </c>
      <c r="G62" s="308">
        <f>SIMPLvolumes!AU74*SUM(SIMPLvolumes!Z74:AJ74)</f>
        <v>0</v>
      </c>
      <c r="H62" s="308">
        <f t="shared" si="4"/>
        <v>0</v>
      </c>
      <c r="I62" s="308">
        <f t="shared" si="5"/>
        <v>0</v>
      </c>
      <c r="J62" s="308">
        <f>SIMPLvolumes!AW74*SUM(SIMPLvolumes!Z74:AJ74)/3.125</f>
        <v>0</v>
      </c>
      <c r="K62" s="308">
        <f>SIMPLvolumes!AV74</f>
        <v>0</v>
      </c>
    </row>
    <row r="63">
      <c r="A63" s="2" t="str">
        <f>'PRODUCTION LIST VOLUMES'!A72</f>
        <v/>
      </c>
      <c r="B63" s="308">
        <f>SIMPLvolumes!AP75*SUM(SIMPLvolumes!Z75:AJ75)</f>
        <v>0</v>
      </c>
      <c r="C63" s="308">
        <f>SIMPLvolumes!AQ75*SUM(SIMPLvolumes!Z75:AJ75)</f>
        <v>0</v>
      </c>
      <c r="D63" s="308">
        <f>SIMPLvolumes!AR75*SUM(SIMPLvolumes!Z75:AJ75)</f>
        <v>0</v>
      </c>
      <c r="E63" s="308">
        <f>SIMPLvolumes!AS75*SUM(SIMPLvolumes!Z75:AJ75)</f>
        <v>0</v>
      </c>
      <c r="F63" s="308">
        <f>SIMPLvolumes!AT75*SUM(SIMPLvolumes!Z75:AJ75)</f>
        <v>0</v>
      </c>
      <c r="G63" s="308">
        <f>SIMPLvolumes!AU75*SUM(SIMPLvolumes!Z75:AJ75)</f>
        <v>0</v>
      </c>
      <c r="H63" s="308">
        <f t="shared" si="4"/>
        <v>0</v>
      </c>
      <c r="I63" s="308">
        <f t="shared" si="5"/>
        <v>0</v>
      </c>
      <c r="J63" s="308">
        <f>SIMPLvolumes!AW75*SUM(SIMPLvolumes!Z75:AJ75)/3.125</f>
        <v>0</v>
      </c>
      <c r="K63" s="308">
        <f>SIMPLvolumes!AV75</f>
        <v>0</v>
      </c>
    </row>
    <row r="64">
      <c r="A64" s="2" t="str">
        <f>'PRODUCTION LIST VOLUMES'!A73</f>
        <v>6A</v>
      </c>
      <c r="B64" s="308">
        <f>SIMPLvolumes!AP78*SUM(SIMPLvolumes!Z78:AJ78)</f>
        <v>0</v>
      </c>
      <c r="C64" s="308">
        <f>SIMPLvolumes!AQ78*SUM(SIMPLvolumes!Z78:AJ78)</f>
        <v>0</v>
      </c>
      <c r="D64" s="308">
        <f>SIMPLvolumes!AR78*SUM(SIMPLvolumes!Z78:AJ78)</f>
        <v>0</v>
      </c>
      <c r="E64" s="308">
        <f>SIMPLvolumes!AS78*SUM(SIMPLvolumes!Z78:AJ78)</f>
        <v>0</v>
      </c>
      <c r="F64" s="308">
        <f>SIMPLvolumes!AT78*SUM(SIMPLvolumes!Z78:AJ78)</f>
        <v>0</v>
      </c>
      <c r="G64" s="308">
        <f>SIMPLvolumes!AU78*SUM(SIMPLvolumes!Z78:AJ78)</f>
        <v>0</v>
      </c>
      <c r="H64" s="308">
        <f t="shared" si="4"/>
        <v>0</v>
      </c>
      <c r="I64" s="308">
        <f t="shared" si="5"/>
        <v>0</v>
      </c>
      <c r="J64" s="308">
        <f>SIMPLvolumes!AW78*SUM(SIMPLvolumes!Z78:AJ78)/3.125</f>
        <v>0</v>
      </c>
      <c r="K64" s="308">
        <f>SIMPLvolumes!AV78</f>
        <v>0</v>
      </c>
    </row>
    <row r="65">
      <c r="A65" s="2" t="str">
        <f>'PRODUCTION LIST VOLUMES'!A74</f>
        <v>6B</v>
      </c>
      <c r="B65" s="308">
        <f>SIMPLvolumes!AP79*SUM(SIMPLvolumes!Z79:AJ79)</f>
        <v>0</v>
      </c>
      <c r="C65" s="308">
        <f>SIMPLvolumes!AQ79*SUM(SIMPLvolumes!Z79:AJ79)</f>
        <v>0</v>
      </c>
      <c r="D65" s="308">
        <f>SIMPLvolumes!AR79*SUM(SIMPLvolumes!Z79:AJ79)</f>
        <v>0</v>
      </c>
      <c r="E65" s="308">
        <f>SIMPLvolumes!AS79*SUM(SIMPLvolumes!Z79:AJ79)</f>
        <v>0</v>
      </c>
      <c r="F65" s="308">
        <f>SIMPLvolumes!AT79*SUM(SIMPLvolumes!Z79:AJ79)</f>
        <v>0</v>
      </c>
      <c r="G65" s="308">
        <f>SIMPLvolumes!AU79*SUM(SIMPLvolumes!Z79:AJ79)</f>
        <v>0</v>
      </c>
      <c r="H65" s="308">
        <f t="shared" si="4"/>
        <v>0</v>
      </c>
      <c r="I65" s="308">
        <f t="shared" si="5"/>
        <v>0</v>
      </c>
      <c r="J65" s="308">
        <f>SIMPLvolumes!AW79*SUM(SIMPLvolumes!Z79:AJ79)/3.125</f>
        <v>0</v>
      </c>
      <c r="K65" s="308">
        <f>SIMPLvolumes!AV79</f>
        <v>0</v>
      </c>
    </row>
    <row r="66">
      <c r="A66" s="2" t="str">
        <f>'PRODUCTION LIST VOLUMES'!A75</f>
        <v>6C</v>
      </c>
      <c r="B66" s="308">
        <f>SIMPLvolumes!AP80*SUM(SIMPLvolumes!Z80:AJ80)</f>
        <v>0</v>
      </c>
      <c r="C66" s="308">
        <f>SIMPLvolumes!AQ80*SUM(SIMPLvolumes!Z80:AJ80)</f>
        <v>0</v>
      </c>
      <c r="D66" s="308">
        <f>SIMPLvolumes!AR80*SUM(SIMPLvolumes!Z80:AJ80)</f>
        <v>0</v>
      </c>
      <c r="E66" s="308">
        <f>SIMPLvolumes!AS80*SUM(SIMPLvolumes!Z80:AJ80)</f>
        <v>0</v>
      </c>
      <c r="F66" s="308">
        <f>SIMPLvolumes!AT80*SUM(SIMPLvolumes!Z80:AJ80)</f>
        <v>0</v>
      </c>
      <c r="G66" s="308">
        <f>SIMPLvolumes!AU80*SUM(SIMPLvolumes!Z80:AJ80)</f>
        <v>0</v>
      </c>
      <c r="H66" s="308">
        <f t="shared" si="4"/>
        <v>0</v>
      </c>
      <c r="I66" s="308">
        <f t="shared" si="5"/>
        <v>0</v>
      </c>
      <c r="J66" s="308">
        <f>SIMPLvolumes!AW80*SUM(SIMPLvolumes!Z80:AJ80)/3.125</f>
        <v>0</v>
      </c>
      <c r="K66" s="308">
        <f>SIMPLvolumes!AV80</f>
        <v>0</v>
      </c>
    </row>
    <row r="67">
      <c r="A67" s="2" t="str">
        <f>'PRODUCTION LIST VOLUMES'!A76</f>
        <v>6J</v>
      </c>
      <c r="B67" s="308">
        <f>SIMPLvolumes!AP81*SUM(SIMPLvolumes!Z81:AJ81)</f>
        <v>0</v>
      </c>
      <c r="C67" s="308">
        <f>SIMPLvolumes!AQ81*SUM(SIMPLvolumes!Z81:AJ81)</f>
        <v>0</v>
      </c>
      <c r="D67" s="308">
        <f>SIMPLvolumes!AR81*SUM(SIMPLvolumes!Z81:AJ81)</f>
        <v>0</v>
      </c>
      <c r="E67" s="308">
        <f>SIMPLvolumes!AS81*SUM(SIMPLvolumes!Z81:AJ81)</f>
        <v>0</v>
      </c>
      <c r="F67" s="308">
        <f>SIMPLvolumes!AT81*SUM(SIMPLvolumes!Z81:AJ81)</f>
        <v>0</v>
      </c>
      <c r="G67" s="308">
        <f>SIMPLvolumes!AU81*SUM(SIMPLvolumes!Z81:AJ81)</f>
        <v>0</v>
      </c>
      <c r="H67" s="308">
        <f t="shared" si="4"/>
        <v>0</v>
      </c>
      <c r="I67" s="308">
        <f t="shared" si="5"/>
        <v>0</v>
      </c>
      <c r="J67" s="308">
        <f>SIMPLvolumes!AW81*SUM(SIMPLvolumes!Z81:AJ81)/3.125</f>
        <v>0</v>
      </c>
      <c r="K67" s="308">
        <f>SIMPLvolumes!AV81</f>
        <v>0</v>
      </c>
    </row>
    <row r="68">
      <c r="A68" s="2" t="str">
        <f>'PRODUCTION LIST VOLUMES'!A77</f>
        <v>6D</v>
      </c>
      <c r="B68" s="308">
        <f>SIMPLvolumes!AP82*SUM(SIMPLvolumes!Z82:AJ82)</f>
        <v>0</v>
      </c>
      <c r="C68" s="308">
        <f>SIMPLvolumes!AQ82*SUM(SIMPLvolumes!Z82:AJ82)</f>
        <v>0</v>
      </c>
      <c r="D68" s="308">
        <f>SIMPLvolumes!AR82*SUM(SIMPLvolumes!Z82:AJ82)</f>
        <v>0</v>
      </c>
      <c r="E68" s="308">
        <f>SIMPLvolumes!AS82*SUM(SIMPLvolumes!Z82:AJ82)</f>
        <v>0</v>
      </c>
      <c r="F68" s="308">
        <f>SIMPLvolumes!AT82*SUM(SIMPLvolumes!Z82:AJ82)</f>
        <v>0</v>
      </c>
      <c r="G68" s="308">
        <f>SIMPLvolumes!AU82*SUM(SIMPLvolumes!Z82:AJ82)</f>
        <v>0</v>
      </c>
      <c r="H68" s="308">
        <f t="shared" si="4"/>
        <v>0</v>
      </c>
      <c r="I68" s="308">
        <f t="shared" si="5"/>
        <v>0</v>
      </c>
      <c r="J68" s="308">
        <f>SIMPLvolumes!AW82*SUM(SIMPLvolumes!Z82:AJ82)/3.125</f>
        <v>0</v>
      </c>
      <c r="K68" s="308">
        <f>SIMPLvolumes!AV82</f>
        <v>0</v>
      </c>
    </row>
    <row r="69">
      <c r="A69" s="2" t="str">
        <f>'PRODUCTION LIST VOLUMES'!A78</f>
        <v>6E</v>
      </c>
      <c r="B69" s="308">
        <f>SIMPLvolumes!AP83*SUM(SIMPLvolumes!Z83:AJ83)</f>
        <v>0</v>
      </c>
      <c r="C69" s="308">
        <f>SIMPLvolumes!AQ83*SUM(SIMPLvolumes!Z83:AJ83)</f>
        <v>0</v>
      </c>
      <c r="D69" s="308">
        <f>SIMPLvolumes!AR83*SUM(SIMPLvolumes!Z83:AJ83)</f>
        <v>0</v>
      </c>
      <c r="E69" s="308">
        <f>SIMPLvolumes!AS83*SUM(SIMPLvolumes!Z83:AJ83)</f>
        <v>0</v>
      </c>
      <c r="F69" s="308">
        <f>SIMPLvolumes!AT83*SUM(SIMPLvolumes!Z83:AJ83)</f>
        <v>0</v>
      </c>
      <c r="G69" s="308">
        <f>SIMPLvolumes!AU83*SUM(SIMPLvolumes!Z83:AJ83)</f>
        <v>0</v>
      </c>
      <c r="H69" s="308">
        <f t="shared" si="4"/>
        <v>0</v>
      </c>
      <c r="I69" s="308">
        <f t="shared" si="5"/>
        <v>0</v>
      </c>
      <c r="J69" s="308">
        <f>SIMPLvolumes!AW83*SUM(SIMPLvolumes!Z83:AJ83)/3.125</f>
        <v>0</v>
      </c>
      <c r="K69" s="308">
        <f>SIMPLvolumes!AV83</f>
        <v>0</v>
      </c>
    </row>
    <row r="70">
      <c r="A70" s="2" t="str">
        <f>'PRODUCTION LIST VOLUMES'!A79</f>
        <v>6F</v>
      </c>
      <c r="B70" s="308">
        <f>SIMPLvolumes!AP84*SUM(SIMPLvolumes!Z84:AJ84)</f>
        <v>0</v>
      </c>
      <c r="C70" s="308">
        <f>SIMPLvolumes!AQ84*SUM(SIMPLvolumes!Z84:AJ84)</f>
        <v>0</v>
      </c>
      <c r="D70" s="308">
        <f>SIMPLvolumes!AR84*SUM(SIMPLvolumes!Z84:AJ84)</f>
        <v>0</v>
      </c>
      <c r="E70" s="308">
        <f>SIMPLvolumes!AS84*SUM(SIMPLvolumes!Z84:AJ84)</f>
        <v>0</v>
      </c>
      <c r="F70" s="308">
        <f>SIMPLvolumes!AT84*SUM(SIMPLvolumes!Z84:AJ84)</f>
        <v>0</v>
      </c>
      <c r="G70" s="308">
        <f>SIMPLvolumes!AU84*SUM(SIMPLvolumes!Z84:AJ84)</f>
        <v>0</v>
      </c>
      <c r="H70" s="308">
        <f t="shared" si="4"/>
        <v>0</v>
      </c>
      <c r="I70" s="308">
        <f t="shared" si="5"/>
        <v>0</v>
      </c>
      <c r="J70" s="308">
        <f>SIMPLvolumes!AW84*SUM(SIMPLvolumes!Z84:AJ84)/3.125</f>
        <v>0</v>
      </c>
      <c r="K70" s="308">
        <f>SIMPLvolumes!AV84</f>
        <v>0</v>
      </c>
    </row>
    <row r="71">
      <c r="A71" s="2" t="str">
        <f>'PRODUCTION LIST VOLUMES'!A80</f>
        <v>6G</v>
      </c>
      <c r="B71" s="308">
        <f>SIMPLvolumes!AP85*SUM(SIMPLvolumes!Z85:AJ85)</f>
        <v>0</v>
      </c>
      <c r="C71" s="308">
        <f>SIMPLvolumes!AQ85*SUM(SIMPLvolumes!Z85:AJ85)</f>
        <v>0</v>
      </c>
      <c r="D71" s="308">
        <f>SIMPLvolumes!AR85*SUM(SIMPLvolumes!Z85:AJ85)</f>
        <v>0</v>
      </c>
      <c r="E71" s="308">
        <f>SIMPLvolumes!AS85*SUM(SIMPLvolumes!Z85:AJ85)</f>
        <v>0</v>
      </c>
      <c r="F71" s="308">
        <f>SIMPLvolumes!AT85*SUM(SIMPLvolumes!Z85:AJ85)</f>
        <v>0</v>
      </c>
      <c r="G71" s="308">
        <f>SIMPLvolumes!AU85*SUM(SIMPLvolumes!Z85:AJ85)</f>
        <v>0</v>
      </c>
      <c r="H71" s="308">
        <f t="shared" si="4"/>
        <v>0</v>
      </c>
      <c r="I71" s="308">
        <f t="shared" si="5"/>
        <v>0</v>
      </c>
      <c r="J71" s="308">
        <f>SIMPLvolumes!AW85*SUM(SIMPLvolumes!Z85:AJ85)/3.125</f>
        <v>0</v>
      </c>
      <c r="K71" s="308">
        <f>SIMPLvolumes!AV85</f>
        <v>0</v>
      </c>
    </row>
    <row r="72">
      <c r="A72" s="2" t="str">
        <f>'PRODUCTION LIST VOLUMES'!A81</f>
        <v>6H</v>
      </c>
      <c r="B72" s="308">
        <f>SIMPLvolumes!AP86*SUM(SIMPLvolumes!Z86:AJ86)</f>
        <v>0</v>
      </c>
      <c r="C72" s="308">
        <f>SIMPLvolumes!AQ86*SUM(SIMPLvolumes!Z86:AJ86)</f>
        <v>0</v>
      </c>
      <c r="D72" s="308">
        <f>SIMPLvolumes!AR86*SUM(SIMPLvolumes!Z86:AJ86)</f>
        <v>0</v>
      </c>
      <c r="E72" s="308">
        <f>SIMPLvolumes!AS86*SUM(SIMPLvolumes!Z86:AJ86)</f>
        <v>0</v>
      </c>
      <c r="F72" s="308">
        <f>SIMPLvolumes!AT86*SUM(SIMPLvolumes!Z86:AJ86)</f>
        <v>0</v>
      </c>
      <c r="G72" s="308">
        <f>SIMPLvolumes!AU86*SUM(SIMPLvolumes!Z86:AJ86)</f>
        <v>0</v>
      </c>
      <c r="H72" s="308">
        <f t="shared" si="4"/>
        <v>0</v>
      </c>
      <c r="I72" s="308">
        <f t="shared" si="5"/>
        <v>0</v>
      </c>
      <c r="J72" s="308">
        <f>SIMPLvolumes!AW86*SUM(SIMPLvolumes!Z86:AJ86)/3.125</f>
        <v>0</v>
      </c>
      <c r="K72" s="308">
        <f>SIMPLvolumes!AV86</f>
        <v>0</v>
      </c>
    </row>
    <row r="73">
      <c r="A73" s="2" t="str">
        <f>'PRODUCTION LIST VOLUMES'!A82</f>
        <v>6I</v>
      </c>
      <c r="B73" s="308">
        <f>SIMPLvolumes!AP87*SUM(SIMPLvolumes!Z87:AJ87)</f>
        <v>0</v>
      </c>
      <c r="C73" s="308">
        <f>SIMPLvolumes!AQ87*SUM(SIMPLvolumes!Z87:AJ87)</f>
        <v>0</v>
      </c>
      <c r="D73" s="308">
        <f>SIMPLvolumes!AR87*SUM(SIMPLvolumes!Z87:AJ87)</f>
        <v>0</v>
      </c>
      <c r="E73" s="308">
        <f>SIMPLvolumes!AS87*SUM(SIMPLvolumes!Z87:AJ87)</f>
        <v>0</v>
      </c>
      <c r="F73" s="308">
        <f>SIMPLvolumes!AT87*SUM(SIMPLvolumes!Z87:AJ87)</f>
        <v>0</v>
      </c>
      <c r="G73" s="308">
        <f>SIMPLvolumes!AU87*SUM(SIMPLvolumes!Z87:AJ87)</f>
        <v>0</v>
      </c>
      <c r="H73" s="308">
        <f t="shared" si="4"/>
        <v>0</v>
      </c>
      <c r="I73" s="308">
        <f t="shared" si="5"/>
        <v>0</v>
      </c>
      <c r="J73" s="308">
        <f>SIMPLvolumes!AW87*SUM(SIMPLvolumes!Z87:AJ87)/3.125</f>
        <v>0</v>
      </c>
      <c r="K73" s="308">
        <f>SIMPLvolumes!AV87</f>
        <v>0</v>
      </c>
    </row>
    <row r="74">
      <c r="A74" s="2" t="str">
        <f>'PRODUCTION LIST VOLUMES'!A83</f>
        <v>6K</v>
      </c>
      <c r="B74" s="308">
        <f>SIMPLvolumes!AP88*SUM(SIMPLvolumes!Z88:AJ88)</f>
        <v>0</v>
      </c>
      <c r="C74" s="308">
        <f>SIMPLvolumes!AQ88*SUM(SIMPLvolumes!Z88:AJ88)</f>
        <v>0</v>
      </c>
      <c r="D74" s="308">
        <f>SIMPLvolumes!AR88*SUM(SIMPLvolumes!Z88:AJ88)</f>
        <v>0</v>
      </c>
      <c r="E74" s="308">
        <f>SIMPLvolumes!AS88*SUM(SIMPLvolumes!Z88:AJ88)</f>
        <v>0</v>
      </c>
      <c r="F74" s="308">
        <f>SIMPLvolumes!AT88*SUM(SIMPLvolumes!Z88:AJ88)</f>
        <v>0</v>
      </c>
      <c r="G74" s="308">
        <f>SIMPLvolumes!AU88*SUM(SIMPLvolumes!Z88:AJ88)</f>
        <v>0</v>
      </c>
      <c r="H74" s="308">
        <f t="shared" si="4"/>
        <v>0</v>
      </c>
      <c r="I74" s="308">
        <f t="shared" si="5"/>
        <v>0</v>
      </c>
      <c r="J74" s="308">
        <f>SIMPLvolumes!AW88*SUM(SIMPLvolumes!Z88:AJ88)/3.125</f>
        <v>0</v>
      </c>
      <c r="K74" s="308">
        <f>SIMPLvolumes!AV88</f>
        <v>0</v>
      </c>
    </row>
    <row r="75">
      <c r="A75" s="2" t="str">
        <f>'PRODUCTION LIST VOLUMES'!A86</f>
        <v/>
      </c>
      <c r="B75" s="308">
        <f>SIMPLvolumes!AP89*SUM(SIMPLvolumes!Z89:AJ89)</f>
        <v>0</v>
      </c>
      <c r="C75" s="308">
        <f>SIMPLvolumes!AQ89*SUM(SIMPLvolumes!Z89:AJ89)</f>
        <v>0</v>
      </c>
      <c r="D75" s="308">
        <f>SIMPLvolumes!AR89*SUM(SIMPLvolumes!Z89:AJ89)</f>
        <v>0</v>
      </c>
      <c r="E75" s="308">
        <f>SIMPLvolumes!AS89*SUM(SIMPLvolumes!Z89:AJ89)</f>
        <v>0</v>
      </c>
      <c r="F75" s="308">
        <f>SIMPLvolumes!AT89*SUM(SIMPLvolumes!Z89:AJ89)</f>
        <v>0</v>
      </c>
      <c r="G75" s="308">
        <f>SIMPLvolumes!AU89*SUM(SIMPLvolumes!Z89:AJ89)</f>
        <v>0</v>
      </c>
      <c r="H75" s="308">
        <f t="shared" si="4"/>
        <v>0</v>
      </c>
      <c r="I75" s="308">
        <f t="shared" si="5"/>
        <v>0</v>
      </c>
      <c r="J75" s="308">
        <f>SIMPLvolumes!AW89*SUM(SIMPLvolumes!Z89:AJ89)/3.125</f>
        <v>0</v>
      </c>
      <c r="K75" s="308">
        <f>SIMPLvolumes!AV89</f>
        <v>0</v>
      </c>
    </row>
    <row r="76">
      <c r="A76" s="2" t="str">
        <f>'PRODUCTION LIST VOLUMES'!A87</f>
        <v>7A</v>
      </c>
      <c r="B76" s="308">
        <f>SIMPLvolumes!AP91*SUM(SIMPLvolumes!Z91:AJ91)</f>
        <v>0</v>
      </c>
      <c r="C76" s="308">
        <f>SIMPLvolumes!AQ91*SUM(SIMPLvolumes!Z91:AJ91)</f>
        <v>0</v>
      </c>
      <c r="D76" s="308">
        <f>SIMPLvolumes!AR91*SUM(SIMPLvolumes!Z91:AJ91)</f>
        <v>0</v>
      </c>
      <c r="E76" s="308">
        <f>SIMPLvolumes!AS91*SUM(SIMPLvolumes!Z91:AJ91)</f>
        <v>0</v>
      </c>
      <c r="F76" s="308">
        <f>SIMPLvolumes!AT91*SUM(SIMPLvolumes!Z91:AJ91)</f>
        <v>0</v>
      </c>
      <c r="G76" s="308">
        <f>SIMPLvolumes!AU91*SUM(SIMPLvolumes!Z91:AJ91)</f>
        <v>0</v>
      </c>
      <c r="H76" s="308">
        <f t="shared" si="4"/>
        <v>0</v>
      </c>
      <c r="I76" s="308">
        <f t="shared" si="5"/>
        <v>0</v>
      </c>
      <c r="J76" s="308">
        <f>SIMPLvolumes!AW91*SUM(SIMPLvolumes!Z91:AJ91)/3.125</f>
        <v>0</v>
      </c>
      <c r="K76" s="308">
        <f>SIMPLvolumes!AV91</f>
        <v>0</v>
      </c>
    </row>
    <row r="77">
      <c r="A77" s="2" t="str">
        <f>'PRODUCTION LIST VOLUMES'!A88</f>
        <v>7B</v>
      </c>
      <c r="B77" s="308">
        <f>SIMPLvolumes!AP92*SUM(SIMPLvolumes!Z92:AJ92)</f>
        <v>0</v>
      </c>
      <c r="C77" s="308">
        <f>SIMPLvolumes!AQ92*SUM(SIMPLvolumes!Z92:AJ92)</f>
        <v>0</v>
      </c>
      <c r="D77" s="308">
        <f>SIMPLvolumes!AR92*SUM(SIMPLvolumes!Z92:AJ92)</f>
        <v>0</v>
      </c>
      <c r="E77" s="308">
        <f>SIMPLvolumes!AS92*SUM(SIMPLvolumes!Z92:AJ92)</f>
        <v>0</v>
      </c>
      <c r="F77" s="308">
        <f>SIMPLvolumes!AT92*SUM(SIMPLvolumes!Z92:AJ92)</f>
        <v>0</v>
      </c>
      <c r="G77" s="308">
        <f>SIMPLvolumes!AU92*SUM(SIMPLvolumes!Z92:AJ92)</f>
        <v>0</v>
      </c>
      <c r="H77" s="308">
        <f t="shared" si="4"/>
        <v>0</v>
      </c>
      <c r="I77" s="308">
        <f t="shared" si="5"/>
        <v>0</v>
      </c>
      <c r="J77" s="308">
        <f>SIMPLvolumes!AW92*SUM(SIMPLvolumes!Z92:AJ92)/3.125</f>
        <v>0</v>
      </c>
      <c r="K77" s="308">
        <f>SIMPLvolumes!AV92</f>
        <v>0</v>
      </c>
    </row>
    <row r="78">
      <c r="A78" s="2" t="str">
        <f>'PRODUCTION LIST VOLUMES'!A89</f>
        <v>7C</v>
      </c>
      <c r="B78" s="308">
        <f>SIMPLvolumes!AP93*SUM(SIMPLvolumes!Z93:AJ93)</f>
        <v>0</v>
      </c>
      <c r="C78" s="308">
        <f>SIMPLvolumes!AQ93*SUM(SIMPLvolumes!Z93:AJ93)</f>
        <v>0</v>
      </c>
      <c r="D78" s="308">
        <f>SIMPLvolumes!AR93*SUM(SIMPLvolumes!Z93:AJ93)</f>
        <v>0</v>
      </c>
      <c r="E78" s="308">
        <f>SIMPLvolumes!AS93*SUM(SIMPLvolumes!Z93:AJ93)</f>
        <v>0</v>
      </c>
      <c r="F78" s="308">
        <f>SIMPLvolumes!AT93*SUM(SIMPLvolumes!Z93:AJ93)</f>
        <v>0</v>
      </c>
      <c r="G78" s="308">
        <f>SIMPLvolumes!AU93*SUM(SIMPLvolumes!Z93:AJ93)</f>
        <v>0</v>
      </c>
      <c r="H78" s="308">
        <f t="shared" si="4"/>
        <v>0</v>
      </c>
      <c r="I78" s="308">
        <f t="shared" si="5"/>
        <v>0</v>
      </c>
      <c r="J78" s="308">
        <f>SIMPLvolumes!AW93*SUM(SIMPLvolumes!Z93:AJ93)/3.125</f>
        <v>0</v>
      </c>
      <c r="K78" s="308">
        <f>SIMPLvolumes!AV93</f>
        <v>0</v>
      </c>
    </row>
    <row r="79">
      <c r="A79" s="2" t="str">
        <f>'PRODUCTION LIST VOLUMES'!A90</f>
        <v>7D</v>
      </c>
      <c r="B79" s="308">
        <f>SIMPLvolumes!AP94*SUM(SIMPLvolumes!Z94:AJ94)</f>
        <v>0</v>
      </c>
      <c r="C79" s="308">
        <f>SIMPLvolumes!AQ94*SUM(SIMPLvolumes!Z94:AJ94)</f>
        <v>0</v>
      </c>
      <c r="D79" s="308">
        <f>SIMPLvolumes!AR94*SUM(SIMPLvolumes!Z94:AJ94)</f>
        <v>0</v>
      </c>
      <c r="E79" s="308">
        <f>SIMPLvolumes!AS94*SUM(SIMPLvolumes!Z94:AJ94)</f>
        <v>0</v>
      </c>
      <c r="F79" s="308">
        <f>SIMPLvolumes!AT94*SUM(SIMPLvolumes!Z94:AJ94)</f>
        <v>0</v>
      </c>
      <c r="G79" s="308">
        <f>SIMPLvolumes!AU94*SUM(SIMPLvolumes!Z94:AJ94)</f>
        <v>0</v>
      </c>
      <c r="H79" s="308">
        <f t="shared" si="4"/>
        <v>0</v>
      </c>
      <c r="I79" s="308">
        <f t="shared" si="5"/>
        <v>0</v>
      </c>
      <c r="J79" s="308">
        <f>SIMPLvolumes!AW94*SUM(SIMPLvolumes!Z94:AJ94)/3.125</f>
        <v>0</v>
      </c>
      <c r="K79" s="308">
        <f>SIMPLvolumes!AV94</f>
        <v>0</v>
      </c>
    </row>
    <row r="80">
      <c r="A80" s="2" t="str">
        <f>'PRODUCTION LIST VOLUMES'!A91</f>
        <v>7E</v>
      </c>
      <c r="B80" s="308">
        <f>SIMPLvolumes!AP95*SUM(SIMPLvolumes!Z95:AJ95)</f>
        <v>0</v>
      </c>
      <c r="C80" s="308">
        <f>SIMPLvolumes!AQ95*SUM(SIMPLvolumes!Z95:AJ95)</f>
        <v>0</v>
      </c>
      <c r="D80" s="308">
        <f>SIMPLvolumes!AR95*SUM(SIMPLvolumes!Z95:AJ95)</f>
        <v>0</v>
      </c>
      <c r="E80" s="308">
        <f>SIMPLvolumes!AS95*SUM(SIMPLvolumes!Z95:AJ95)</f>
        <v>0</v>
      </c>
      <c r="F80" s="308">
        <f>SIMPLvolumes!AT95*SUM(SIMPLvolumes!Z95:AJ95)</f>
        <v>0</v>
      </c>
      <c r="G80" s="308">
        <f>SIMPLvolumes!AU95*SUM(SIMPLvolumes!Z95:AJ95)</f>
        <v>0</v>
      </c>
      <c r="H80" s="308">
        <f t="shared" si="4"/>
        <v>0</v>
      </c>
      <c r="I80" s="308">
        <f t="shared" si="5"/>
        <v>0</v>
      </c>
      <c r="J80" s="308">
        <f>SIMPLvolumes!AW95*SUM(SIMPLvolumes!Z95:AJ95)/3.125</f>
        <v>0</v>
      </c>
      <c r="K80" s="308">
        <f>SIMPLvolumes!AV95</f>
        <v>0</v>
      </c>
    </row>
    <row r="81">
      <c r="A81" s="2" t="str">
        <f>'PRODUCTION LIST VOLUMES'!A92</f>
        <v>7F</v>
      </c>
      <c r="B81" s="308">
        <f>SIMPLvolumes!AP96*SUM(SIMPLvolumes!Z96:AJ96)</f>
        <v>0</v>
      </c>
      <c r="C81" s="308">
        <f>SIMPLvolumes!AQ96*SUM(SIMPLvolumes!Z96:AJ96)</f>
        <v>0</v>
      </c>
      <c r="D81" s="308">
        <f>SIMPLvolumes!AR96*SUM(SIMPLvolumes!Z96:AJ96)</f>
        <v>0</v>
      </c>
      <c r="E81" s="308">
        <f>SIMPLvolumes!AS96*SUM(SIMPLvolumes!Z96:AJ96)</f>
        <v>0</v>
      </c>
      <c r="F81" s="308">
        <f>SIMPLvolumes!AT96*SUM(SIMPLvolumes!Z96:AJ96)</f>
        <v>0</v>
      </c>
      <c r="G81" s="308">
        <f>SIMPLvolumes!AU96*SUM(SIMPLvolumes!Z96:AJ96)</f>
        <v>0</v>
      </c>
      <c r="H81" s="308">
        <f t="shared" si="4"/>
        <v>0</v>
      </c>
      <c r="I81" s="308">
        <f t="shared" si="5"/>
        <v>0</v>
      </c>
      <c r="J81" s="308">
        <f>SIMPLvolumes!AW96*SUM(SIMPLvolumes!Z96:AJ96)/3.125</f>
        <v>0</v>
      </c>
      <c r="K81" s="308">
        <f>SIMPLvolumes!AV96</f>
        <v>0</v>
      </c>
    </row>
    <row r="82">
      <c r="A82" s="2" t="str">
        <f>'PRODUCTION LIST VOLUMES'!A93</f>
        <v>7G</v>
      </c>
      <c r="B82" s="308">
        <f>SIMPLvolumes!AP97*SUM(SIMPLvolumes!Z97:AJ97)</f>
        <v>0</v>
      </c>
      <c r="C82" s="308">
        <f>SIMPLvolumes!AQ97*SUM(SIMPLvolumes!Z97:AJ97)</f>
        <v>0</v>
      </c>
      <c r="D82" s="308">
        <f>SIMPLvolumes!AR97*SUM(SIMPLvolumes!Z97:AJ97)</f>
        <v>0</v>
      </c>
      <c r="E82" s="308">
        <f>SIMPLvolumes!AS97*SUM(SIMPLvolumes!Z97:AJ97)</f>
        <v>0</v>
      </c>
      <c r="F82" s="308">
        <f>SIMPLvolumes!AT97*SUM(SIMPLvolumes!Z97:AJ97)</f>
        <v>0</v>
      </c>
      <c r="G82" s="308">
        <f>SIMPLvolumes!AU97*SUM(SIMPLvolumes!Z97:AJ97)</f>
        <v>0</v>
      </c>
      <c r="H82" s="308">
        <f t="shared" si="4"/>
        <v>0</v>
      </c>
      <c r="I82" s="308">
        <f t="shared" si="5"/>
        <v>0</v>
      </c>
      <c r="J82" s="308">
        <f>SIMPLvolumes!AW97*SUM(SIMPLvolumes!Z97:AJ97)/3.125</f>
        <v>0</v>
      </c>
      <c r="K82" s="308">
        <f>SIMPLvolumes!AV97</f>
        <v>0</v>
      </c>
    </row>
    <row r="83">
      <c r="A83" s="2" t="str">
        <f>'PRODUCTION LIST VOLUMES'!A94</f>
        <v>7H</v>
      </c>
      <c r="B83" s="308">
        <f>SIMPLvolumes!AP98*SUM(SIMPLvolumes!Z98:AJ98)</f>
        <v>0</v>
      </c>
      <c r="C83" s="308">
        <f>SIMPLvolumes!AQ98*SUM(SIMPLvolumes!Z98:AJ98)</f>
        <v>0</v>
      </c>
      <c r="D83" s="308">
        <f>SIMPLvolumes!AR98*SUM(SIMPLvolumes!Z98:AJ98)</f>
        <v>0</v>
      </c>
      <c r="E83" s="308">
        <f>SIMPLvolumes!AS98*SUM(SIMPLvolumes!Z98:AJ98)</f>
        <v>0</v>
      </c>
      <c r="F83" s="308">
        <f>SIMPLvolumes!AT98*SUM(SIMPLvolumes!Z98:AJ98)</f>
        <v>0</v>
      </c>
      <c r="G83" s="308">
        <f>SIMPLvolumes!AU98*SUM(SIMPLvolumes!Z98:AJ98)</f>
        <v>0</v>
      </c>
      <c r="H83" s="308">
        <f t="shared" si="4"/>
        <v>0</v>
      </c>
      <c r="I83" s="308">
        <f t="shared" si="5"/>
        <v>0</v>
      </c>
      <c r="J83" s="308">
        <f>SIMPLvolumes!AW98*SUM(SIMPLvolumes!Z98:AJ98)/3.125</f>
        <v>0</v>
      </c>
      <c r="K83" s="308">
        <f>SIMPLvolumes!AV98</f>
        <v>0</v>
      </c>
    </row>
    <row r="84">
      <c r="A84" s="2" t="str">
        <f>'PRODUCTION LIST VOLUMES'!A95</f>
        <v>7I</v>
      </c>
      <c r="B84" s="308">
        <f>SIMPLvolumes!AP99*SUM(SIMPLvolumes!Z99:AJ99)</f>
        <v>0</v>
      </c>
      <c r="C84" s="308">
        <f>SIMPLvolumes!AQ99*SUM(SIMPLvolumes!Z99:AJ99)</f>
        <v>0</v>
      </c>
      <c r="D84" s="308">
        <f>SIMPLvolumes!AR99*SUM(SIMPLvolumes!Z99:AJ99)</f>
        <v>0</v>
      </c>
      <c r="E84" s="308">
        <f>SIMPLvolumes!AS99*SUM(SIMPLvolumes!Z99:AJ99)</f>
        <v>0</v>
      </c>
      <c r="F84" s="308">
        <f>SIMPLvolumes!AT99*SUM(SIMPLvolumes!Z99:AJ99)</f>
        <v>0</v>
      </c>
      <c r="G84" s="308">
        <f>SIMPLvolumes!AU99*SUM(SIMPLvolumes!Z99:AJ99)</f>
        <v>0</v>
      </c>
      <c r="H84" s="308">
        <f t="shared" si="4"/>
        <v>0</v>
      </c>
      <c r="I84" s="308">
        <f t="shared" si="5"/>
        <v>0</v>
      </c>
      <c r="J84" s="308">
        <f>SIMPLvolumes!AW99*SUM(SIMPLvolumes!Z99:AJ99)/3.125</f>
        <v>0</v>
      </c>
      <c r="K84" s="308">
        <f>SIMPLvolumes!AV99</f>
        <v>0</v>
      </c>
    </row>
    <row r="85">
      <c r="A85" s="2" t="str">
        <f>'PRODUCTION LIST VOLUMES'!A96</f>
        <v>7J</v>
      </c>
      <c r="B85" s="308">
        <f>SIMPLvolumes!AP100*SUM(SIMPLvolumes!Z100:AJ100)</f>
        <v>0</v>
      </c>
      <c r="C85" s="308">
        <f>SIMPLvolumes!AQ100*SUM(SIMPLvolumes!Z100:AJ100)</f>
        <v>0</v>
      </c>
      <c r="D85" s="308">
        <f>SIMPLvolumes!AR100*SUM(SIMPLvolumes!Z100:AJ100)</f>
        <v>0</v>
      </c>
      <c r="E85" s="308">
        <f>SIMPLvolumes!AS100*SUM(SIMPLvolumes!Z100:AJ100)</f>
        <v>0</v>
      </c>
      <c r="F85" s="308">
        <f>SIMPLvolumes!AT100*SUM(SIMPLvolumes!Z100:AJ100)</f>
        <v>0</v>
      </c>
      <c r="G85" s="308">
        <f>SIMPLvolumes!AU100*SUM(SIMPLvolumes!Z100:AJ100)</f>
        <v>0</v>
      </c>
      <c r="H85" s="308">
        <f t="shared" si="4"/>
        <v>0</v>
      </c>
      <c r="I85" s="308">
        <f t="shared" si="5"/>
        <v>0</v>
      </c>
      <c r="J85" s="308">
        <f>SIMPLvolumes!AW100*SUM(SIMPLvolumes!Z100:AJ100)/3.125</f>
        <v>0</v>
      </c>
      <c r="K85" s="308">
        <f>SIMPLvolumes!AV100</f>
        <v>0</v>
      </c>
    </row>
    <row r="86">
      <c r="A86" s="2" t="str">
        <f>'PRODUCTION LIST VOLUMES'!A97</f>
        <v>7K</v>
      </c>
      <c r="B86" s="308">
        <f>SIMPLvolumes!AP101*SUM(SIMPLvolumes!Z101:AJ101)</f>
        <v>0</v>
      </c>
      <c r="C86" s="308">
        <f>SIMPLvolumes!AQ101*SUM(SIMPLvolumes!Z101:AJ101)</f>
        <v>0</v>
      </c>
      <c r="D86" s="308">
        <f>SIMPLvolumes!AR101*SUM(SIMPLvolumes!Z101:AJ101)</f>
        <v>0</v>
      </c>
      <c r="E86" s="308">
        <f>SIMPLvolumes!AS101*SUM(SIMPLvolumes!Z101:AJ101)</f>
        <v>0</v>
      </c>
      <c r="F86" s="308">
        <f>SIMPLvolumes!AT101*SUM(SIMPLvolumes!Z101:AJ101)</f>
        <v>0</v>
      </c>
      <c r="G86" s="308">
        <f>SIMPLvolumes!AU101*SUM(SIMPLvolumes!Z101:AJ101)</f>
        <v>0</v>
      </c>
      <c r="H86" s="308">
        <f t="shared" si="4"/>
        <v>0</v>
      </c>
      <c r="I86" s="308">
        <f t="shared" si="5"/>
        <v>0</v>
      </c>
      <c r="J86" s="308">
        <f>SIMPLvolumes!AW101*SUM(SIMPLvolumes!Z101:AJ101)/3.125</f>
        <v>0</v>
      </c>
      <c r="K86" s="308">
        <f>SIMPLvolumes!AV101</f>
        <v>0</v>
      </c>
    </row>
    <row r="87">
      <c r="A87" s="2" t="str">
        <f>'PRODUCTION LIST VOLUMES'!A98</f>
        <v>7L</v>
      </c>
      <c r="B87" s="308">
        <f>SIMPLvolumes!AP102*SUM(SIMPLvolumes!Z102:AJ102)</f>
        <v>0</v>
      </c>
      <c r="C87" s="308">
        <f>SIMPLvolumes!AQ102*SUM(SIMPLvolumes!Z102:AJ102)</f>
        <v>0</v>
      </c>
      <c r="D87" s="308">
        <f>SIMPLvolumes!AR102*SUM(SIMPLvolumes!Z102:AJ102)</f>
        <v>0</v>
      </c>
      <c r="E87" s="308">
        <f>SIMPLvolumes!AS102*SUM(SIMPLvolumes!Z102:AJ102)</f>
        <v>0</v>
      </c>
      <c r="F87" s="308">
        <f>SIMPLvolumes!AT102*SUM(SIMPLvolumes!Z102:AJ102)</f>
        <v>0</v>
      </c>
      <c r="G87" s="308">
        <f>SIMPLvolumes!AU102*SUM(SIMPLvolumes!Z102:AJ102)</f>
        <v>0</v>
      </c>
      <c r="H87" s="308">
        <f t="shared" si="4"/>
        <v>0</v>
      </c>
      <c r="I87" s="308">
        <f t="shared" si="5"/>
        <v>0</v>
      </c>
      <c r="J87" s="308">
        <f>SIMPLvolumes!AW102*SUM(SIMPLvolumes!Z102:AJ102)/3.125</f>
        <v>0</v>
      </c>
      <c r="K87" s="308">
        <f>SIMPLvolumes!AV102</f>
        <v>0</v>
      </c>
    </row>
    <row r="88">
      <c r="A88" s="2" t="str">
        <f>'PRODUCTION LIST VOLUMES'!A99</f>
        <v>7M</v>
      </c>
      <c r="B88" s="308">
        <f>SIMPLvolumes!AP103*SUM(SIMPLvolumes!Z103:AJ103)</f>
        <v>0</v>
      </c>
      <c r="C88" s="308">
        <f>SIMPLvolumes!AQ103*SUM(SIMPLvolumes!Z103:AJ103)</f>
        <v>0</v>
      </c>
      <c r="D88" s="308">
        <f>SIMPLvolumes!AR103*SUM(SIMPLvolumes!Z103:AJ103)</f>
        <v>0</v>
      </c>
      <c r="E88" s="308">
        <f>SIMPLvolumes!AS103*SUM(SIMPLvolumes!Z103:AJ103)</f>
        <v>0</v>
      </c>
      <c r="F88" s="308">
        <f>SIMPLvolumes!AT103*SUM(SIMPLvolumes!Z103:AJ103)</f>
        <v>0</v>
      </c>
      <c r="G88" s="308">
        <f>SIMPLvolumes!AU103*SUM(SIMPLvolumes!Z103:AJ103)</f>
        <v>0</v>
      </c>
      <c r="H88" s="308">
        <f t="shared" si="4"/>
        <v>0</v>
      </c>
      <c r="I88" s="308">
        <f t="shared" si="5"/>
        <v>0</v>
      </c>
      <c r="J88" s="308">
        <f>SIMPLvolumes!AW103*SUM(SIMPLvolumes!Z103:AJ103)/3.125</f>
        <v>0</v>
      </c>
      <c r="K88" s="308">
        <f>SIMPLvolumes!AV103</f>
        <v>0</v>
      </c>
    </row>
    <row r="89">
      <c r="A89" s="2" t="str">
        <f>'PRODUCTION LIST VOLUMES'!A100</f>
        <v>7N</v>
      </c>
      <c r="B89" s="308">
        <f>SIMPLvolumes!AP104*SUM(SIMPLvolumes!Z104:AJ104)</f>
        <v>0</v>
      </c>
      <c r="C89" s="308">
        <f>SIMPLvolumes!AQ104*SUM(SIMPLvolumes!Z104:AJ104)</f>
        <v>0</v>
      </c>
      <c r="D89" s="308">
        <f>SIMPLvolumes!AR104*SUM(SIMPLvolumes!Z104:AJ104)</f>
        <v>0</v>
      </c>
      <c r="E89" s="308">
        <f>SIMPLvolumes!AS104*SUM(SIMPLvolumes!Z104:AJ104)</f>
        <v>0</v>
      </c>
      <c r="F89" s="308">
        <f>SIMPLvolumes!AT104*SUM(SIMPLvolumes!Z104:AJ104)</f>
        <v>0</v>
      </c>
      <c r="G89" s="308">
        <f>SIMPLvolumes!AU104*SUM(SIMPLvolumes!Z104:AJ104)</f>
        <v>0</v>
      </c>
      <c r="H89" s="308">
        <f t="shared" si="4"/>
        <v>0</v>
      </c>
      <c r="I89" s="308">
        <f t="shared" si="5"/>
        <v>0</v>
      </c>
      <c r="J89" s="308">
        <f>SIMPLvolumes!AW104*SUM(SIMPLvolumes!Z104:AJ104)/3.125</f>
        <v>0</v>
      </c>
      <c r="K89" s="308">
        <f>SIMPLvolumes!AV104</f>
        <v>0</v>
      </c>
    </row>
    <row r="90">
      <c r="A90" s="2" t="str">
        <f>'PRODUCTION LIST VOLUMES'!A101</f>
        <v>7O</v>
      </c>
      <c r="B90" s="308">
        <f>SIMPLvolumes!AP105*SUM(SIMPLvolumes!Z105:AJ105)</f>
        <v>0</v>
      </c>
      <c r="C90" s="308">
        <f>SIMPLvolumes!AQ105*SUM(SIMPLvolumes!Z105:AJ105)</f>
        <v>0</v>
      </c>
      <c r="D90" s="308">
        <f>SIMPLvolumes!AR105*SUM(SIMPLvolumes!Z105:AJ105)</f>
        <v>0</v>
      </c>
      <c r="E90" s="308">
        <f>SIMPLvolumes!AS105*SUM(SIMPLvolumes!Z105:AJ105)</f>
        <v>0</v>
      </c>
      <c r="F90" s="308">
        <f>SIMPLvolumes!AT105*SUM(SIMPLvolumes!Z105:AJ105)</f>
        <v>0</v>
      </c>
      <c r="G90" s="308">
        <f>SIMPLvolumes!AU105*SUM(SIMPLvolumes!Z105:AJ105)</f>
        <v>0</v>
      </c>
      <c r="H90" s="308">
        <f t="shared" si="4"/>
        <v>0</v>
      </c>
      <c r="I90" s="308">
        <f t="shared" si="5"/>
        <v>0</v>
      </c>
      <c r="J90" s="308">
        <f>SIMPLvolumes!AW105*SUM(SIMPLvolumes!Z105:AJ105)/3.125</f>
        <v>0</v>
      </c>
      <c r="K90" s="308">
        <f>SIMPLvolumes!AV105</f>
        <v>0</v>
      </c>
    </row>
    <row r="91">
      <c r="A91" s="2" t="str">
        <f>'PRODUCTION LIST VOLUMES'!A102</f>
        <v>7P</v>
      </c>
      <c r="B91" s="308">
        <f>SIMPLvolumes!AP106*SUM(SIMPLvolumes!Z106:AJ106)</f>
        <v>0</v>
      </c>
      <c r="C91" s="308">
        <f>SIMPLvolumes!AQ106*SUM(SIMPLvolumes!Z106:AJ106)</f>
        <v>0</v>
      </c>
      <c r="D91" s="308">
        <f>SIMPLvolumes!AR106*SUM(SIMPLvolumes!Z106:AJ106)</f>
        <v>0</v>
      </c>
      <c r="E91" s="308">
        <f>SIMPLvolumes!AS106*SUM(SIMPLvolumes!Z106:AJ106)</f>
        <v>0</v>
      </c>
      <c r="F91" s="308">
        <f>SIMPLvolumes!AT106*SUM(SIMPLvolumes!Z106:AJ106)</f>
        <v>0</v>
      </c>
      <c r="G91" s="308">
        <f>SIMPLvolumes!AU106*SUM(SIMPLvolumes!Z106:AJ106)</f>
        <v>0</v>
      </c>
      <c r="H91" s="308">
        <f t="shared" si="4"/>
        <v>0</v>
      </c>
      <c r="I91" s="308">
        <f t="shared" si="5"/>
        <v>0</v>
      </c>
      <c r="J91" s="308">
        <f>SIMPLvolumes!AW106*SUM(SIMPLvolumes!Z106:AJ106)/3.125</f>
        <v>0</v>
      </c>
      <c r="K91" s="308">
        <f>SIMPLvolumes!AV106</f>
        <v>0</v>
      </c>
    </row>
    <row r="92">
      <c r="A92" s="2" t="str">
        <f>'PRODUCTION LIST VOLUMES'!A103</f>
        <v>7R</v>
      </c>
      <c r="B92" s="308">
        <f>SIMPLvolumes!AP107*SUM(SIMPLvolumes!Z107:AJ107)</f>
        <v>0</v>
      </c>
      <c r="C92" s="308">
        <f>SIMPLvolumes!AQ107*SUM(SIMPLvolumes!Z107:AJ107)</f>
        <v>0</v>
      </c>
      <c r="D92" s="308">
        <f>SIMPLvolumes!AR107*SUM(SIMPLvolumes!Z107:AJ107)</f>
        <v>0</v>
      </c>
      <c r="E92" s="308">
        <f>SIMPLvolumes!AS107*SUM(SIMPLvolumes!Z107:AJ107)</f>
        <v>0</v>
      </c>
      <c r="F92" s="308">
        <f>SIMPLvolumes!AT107*SUM(SIMPLvolumes!Z107:AJ107)</f>
        <v>0</v>
      </c>
      <c r="G92" s="308">
        <f>SIMPLvolumes!AU107*SUM(SIMPLvolumes!Z107:AJ107)</f>
        <v>0</v>
      </c>
      <c r="H92" s="308">
        <f t="shared" si="4"/>
        <v>0</v>
      </c>
      <c r="I92" s="308">
        <f t="shared" si="5"/>
        <v>0</v>
      </c>
      <c r="J92" s="308">
        <f>SIMPLvolumes!AW107*SUM(SIMPLvolumes!Z107:AJ107)/3.125</f>
        <v>0</v>
      </c>
      <c r="K92" s="308">
        <f>SIMPLvolumes!AV107</f>
        <v>0</v>
      </c>
    </row>
    <row r="93">
      <c r="A93" s="2" t="str">
        <f>'PRODUCTION LIST VOLUMES'!A105</f>
        <v/>
      </c>
      <c r="B93" s="308">
        <f>SIMPLvolumes!AP108*SUM(SIMPLvolumes!Z108:AJ108)</f>
        <v>0</v>
      </c>
      <c r="C93" s="308">
        <f>SIMPLvolumes!AQ108*SUM(SIMPLvolumes!Z108:AJ108)</f>
        <v>0</v>
      </c>
      <c r="D93" s="308">
        <f>SIMPLvolumes!AR108*SUM(SIMPLvolumes!Z108:AJ108)</f>
        <v>0</v>
      </c>
      <c r="E93" s="308">
        <f>SIMPLvolumes!AS108*SUM(SIMPLvolumes!Z108:AJ108)</f>
        <v>0</v>
      </c>
      <c r="F93" s="308">
        <f>SIMPLvolumes!AT108*SUM(SIMPLvolumes!Z108:AJ108)</f>
        <v>0</v>
      </c>
      <c r="G93" s="308">
        <f>SIMPLvolumes!AU108*SUM(SIMPLvolumes!Z108:AJ108)</f>
        <v>0</v>
      </c>
      <c r="H93" s="308">
        <f t="shared" si="4"/>
        <v>0</v>
      </c>
      <c r="I93" s="308">
        <f t="shared" si="5"/>
        <v>0</v>
      </c>
      <c r="J93" s="308">
        <f>SIMPLvolumes!AW108*SUM(SIMPLvolumes!Z108:AJ108)/3.125</f>
        <v>0</v>
      </c>
      <c r="K93" s="308">
        <f>SIMPLvolumes!AV108</f>
        <v>0</v>
      </c>
    </row>
    <row r="94">
      <c r="A94" s="2" t="str">
        <f>'PRODUCTION LIST VOLUMES'!A106</f>
        <v>8A</v>
      </c>
      <c r="B94" s="308">
        <f>SIMPLvolumes!AP110*SUM(SIMPLvolumes!Z110:AJ110)</f>
        <v>0</v>
      </c>
      <c r="C94" s="308">
        <f>SIMPLvolumes!AQ110*SUM(SIMPLvolumes!Z110:AJ110)</f>
        <v>0</v>
      </c>
      <c r="D94" s="308">
        <f>SIMPLvolumes!AR110*SUM(SIMPLvolumes!Z110:AJ110)</f>
        <v>0</v>
      </c>
      <c r="E94" s="308">
        <f>SIMPLvolumes!AS110*SUM(SIMPLvolumes!Z110:AJ110)</f>
        <v>0</v>
      </c>
      <c r="F94" s="308">
        <f>SIMPLvolumes!AT110*SUM(SIMPLvolumes!Z110:AJ110)</f>
        <v>0</v>
      </c>
      <c r="G94" s="308">
        <f>SIMPLvolumes!AU110*SUM(SIMPLvolumes!Z110:AJ110)</f>
        <v>0</v>
      </c>
      <c r="H94" s="308">
        <f t="shared" si="4"/>
        <v>0</v>
      </c>
      <c r="I94" s="308">
        <f t="shared" si="5"/>
        <v>0</v>
      </c>
      <c r="J94" s="308">
        <f>SIMPLvolumes!AW110*SUM(SIMPLvolumes!Z110:AJ110)/3.125</f>
        <v>0</v>
      </c>
      <c r="K94" s="308">
        <f>SIMPLvolumes!AV110</f>
        <v>0</v>
      </c>
    </row>
    <row r="95">
      <c r="A95" s="2" t="str">
        <f>'PRODUCTION LIST VOLUMES'!A107</f>
        <v>8B</v>
      </c>
      <c r="B95" s="308">
        <f>SIMPLvolumes!AP111*SUM(SIMPLvolumes!Z111:AJ111)</f>
        <v>0</v>
      </c>
      <c r="C95" s="308">
        <f>SIMPLvolumes!AQ111*SUM(SIMPLvolumes!Z111:AJ111)</f>
        <v>0</v>
      </c>
      <c r="D95" s="308">
        <f>SIMPLvolumes!AR111*SUM(SIMPLvolumes!Z111:AJ111)</f>
        <v>0</v>
      </c>
      <c r="E95" s="308">
        <f>SIMPLvolumes!AS111*SUM(SIMPLvolumes!Z111:AJ111)</f>
        <v>0</v>
      </c>
      <c r="F95" s="308">
        <f>SIMPLvolumes!AT111*SUM(SIMPLvolumes!Z111:AJ111)</f>
        <v>0</v>
      </c>
      <c r="G95" s="308">
        <f>SIMPLvolumes!AU111*SUM(SIMPLvolumes!Z111:AJ111)</f>
        <v>0</v>
      </c>
      <c r="H95" s="308">
        <f t="shared" si="4"/>
        <v>0</v>
      </c>
      <c r="I95" s="308">
        <f t="shared" si="5"/>
        <v>0</v>
      </c>
      <c r="J95" s="308">
        <f>SIMPLvolumes!AW111*SUM(SIMPLvolumes!Z111:AJ111)/3.125</f>
        <v>0</v>
      </c>
      <c r="K95" s="308">
        <f>SIMPLvolumes!AV111</f>
        <v>0</v>
      </c>
    </row>
    <row r="96">
      <c r="A96" s="2" t="str">
        <f>'PRODUCTION LIST VOLUMES'!A108</f>
        <v>8C</v>
      </c>
      <c r="B96" s="308">
        <f>SIMPLvolumes!AP112*SUM(SIMPLvolumes!Z112:AJ112)</f>
        <v>0</v>
      </c>
      <c r="C96" s="308">
        <f>SIMPLvolumes!AQ112*SUM(SIMPLvolumes!Z112:AJ112)</f>
        <v>0</v>
      </c>
      <c r="D96" s="308">
        <f>SIMPLvolumes!AR112*SUM(SIMPLvolumes!Z112:AJ112)</f>
        <v>0</v>
      </c>
      <c r="E96" s="308">
        <f>SIMPLvolumes!AS112*SUM(SIMPLvolumes!Z112:AJ112)</f>
        <v>0</v>
      </c>
      <c r="F96" s="308">
        <f>SIMPLvolumes!AT112*SUM(SIMPLvolumes!Z112:AJ112)</f>
        <v>0</v>
      </c>
      <c r="G96" s="308">
        <f>SIMPLvolumes!AU112*SUM(SIMPLvolumes!Z112:AJ112)</f>
        <v>0</v>
      </c>
      <c r="H96" s="308">
        <f t="shared" si="4"/>
        <v>0</v>
      </c>
      <c r="I96" s="308">
        <f t="shared" si="5"/>
        <v>0</v>
      </c>
      <c r="J96" s="308">
        <f>SIMPLvolumes!AW112*SUM(SIMPLvolumes!Z112:AJ112)/3.125</f>
        <v>0</v>
      </c>
      <c r="K96" s="308">
        <f>SIMPLvolumes!AV112</f>
        <v>0</v>
      </c>
    </row>
    <row r="97">
      <c r="A97" s="2" t="str">
        <f>'PRODUCTION LIST VOLUMES'!A109</f>
        <v>8D</v>
      </c>
      <c r="B97" s="308">
        <f>SIMPLvolumes!AP113*SUM(SIMPLvolumes!Z113:AJ113)</f>
        <v>0</v>
      </c>
      <c r="C97" s="308">
        <f>SIMPLvolumes!AQ113*SUM(SIMPLvolumes!Z113:AJ113)</f>
        <v>0</v>
      </c>
      <c r="D97" s="308">
        <f>SIMPLvolumes!AR113*SUM(SIMPLvolumes!Z113:AJ113)</f>
        <v>0</v>
      </c>
      <c r="E97" s="308">
        <f>SIMPLvolumes!AS113*SUM(SIMPLvolumes!Z113:AJ113)</f>
        <v>0</v>
      </c>
      <c r="F97" s="308">
        <f>SIMPLvolumes!AT113*SUM(SIMPLvolumes!Z113:AJ113)</f>
        <v>0</v>
      </c>
      <c r="G97" s="308">
        <f>SIMPLvolumes!AU113*SUM(SIMPLvolumes!Z113:AJ113)</f>
        <v>0</v>
      </c>
      <c r="H97" s="308">
        <f t="shared" si="4"/>
        <v>0</v>
      </c>
      <c r="I97" s="308">
        <f t="shared" si="5"/>
        <v>0</v>
      </c>
      <c r="J97" s="308">
        <f>SIMPLvolumes!AW113*SUM(SIMPLvolumes!Z113:AJ113)/3.125</f>
        <v>0</v>
      </c>
      <c r="K97" s="308">
        <f>SIMPLvolumes!AV113</f>
        <v>0</v>
      </c>
    </row>
    <row r="98">
      <c r="A98" s="2" t="str">
        <f>'PRODUCTION LIST VOLUMES'!A110</f>
        <v>8E</v>
      </c>
      <c r="B98" s="308">
        <f>SIMPLvolumes!AP114*SUM(SIMPLvolumes!Z114:AJ114)</f>
        <v>0</v>
      </c>
      <c r="C98" s="308">
        <f>SIMPLvolumes!AQ114*SUM(SIMPLvolumes!Z114:AJ114)</f>
        <v>0</v>
      </c>
      <c r="D98" s="308">
        <f>SIMPLvolumes!AR114*SUM(SIMPLvolumes!Z114:AJ114)</f>
        <v>0</v>
      </c>
      <c r="E98" s="308">
        <f>SIMPLvolumes!AS114*SUM(SIMPLvolumes!Z114:AJ114)</f>
        <v>0</v>
      </c>
      <c r="F98" s="308">
        <f>SIMPLvolumes!AT114*SUM(SIMPLvolumes!Z114:AJ114)</f>
        <v>0</v>
      </c>
      <c r="G98" s="308">
        <f>SIMPLvolumes!AU114*SUM(SIMPLvolumes!Z114:AJ114)</f>
        <v>0</v>
      </c>
      <c r="H98" s="308">
        <f t="shared" si="4"/>
        <v>0</v>
      </c>
      <c r="I98" s="308">
        <f t="shared" si="5"/>
        <v>0</v>
      </c>
      <c r="J98" s="308">
        <f>SIMPLvolumes!AW114*SUM(SIMPLvolumes!Z114:AJ114)/3.125</f>
        <v>0</v>
      </c>
      <c r="K98" s="308">
        <f>SIMPLvolumes!AV114</f>
        <v>0</v>
      </c>
    </row>
    <row r="99">
      <c r="A99" s="2" t="str">
        <f>'PRODUCTION LIST VOLUMES'!A111</f>
        <v>8F</v>
      </c>
      <c r="B99" s="308">
        <f>SIMPLvolumes!AP115*SUM(SIMPLvolumes!Z115:AJ115)</f>
        <v>0</v>
      </c>
      <c r="C99" s="308">
        <f>SIMPLvolumes!AQ115*SUM(SIMPLvolumes!Z115:AJ115)</f>
        <v>0</v>
      </c>
      <c r="D99" s="308">
        <f>SIMPLvolumes!AR115*SUM(SIMPLvolumes!Z115:AJ115)</f>
        <v>0</v>
      </c>
      <c r="E99" s="308">
        <f>SIMPLvolumes!AS115*SUM(SIMPLvolumes!Z115:AJ115)</f>
        <v>0</v>
      </c>
      <c r="F99" s="308">
        <f>SIMPLvolumes!AT115*SUM(SIMPLvolumes!Z115:AJ115)</f>
        <v>0</v>
      </c>
      <c r="G99" s="308">
        <f>SIMPLvolumes!AU115*SUM(SIMPLvolumes!Z115:AJ115)</f>
        <v>0</v>
      </c>
      <c r="H99" s="308">
        <f t="shared" si="4"/>
        <v>0</v>
      </c>
      <c r="I99" s="308">
        <f t="shared" si="5"/>
        <v>0</v>
      </c>
      <c r="J99" s="308">
        <f>SIMPLvolumes!AW115*SUM(SIMPLvolumes!Z115:AJ115)/3.125</f>
        <v>0</v>
      </c>
      <c r="K99" s="308">
        <f>SIMPLvolumes!AV115</f>
        <v>0</v>
      </c>
    </row>
    <row r="100">
      <c r="A100" s="2" t="str">
        <f>'PRODUCTION LIST VOLUMES'!A112</f>
        <v>8G</v>
      </c>
      <c r="B100" s="308">
        <f>SIMPLvolumes!AP116*SUM(SIMPLvolumes!Z116:AJ116)</f>
        <v>0</v>
      </c>
      <c r="C100" s="308">
        <f>SIMPLvolumes!AQ116*SUM(SIMPLvolumes!Z116:AJ116)</f>
        <v>0</v>
      </c>
      <c r="D100" s="308">
        <f>SIMPLvolumes!AR116*SUM(SIMPLvolumes!Z116:AJ116)</f>
        <v>0</v>
      </c>
      <c r="E100" s="308">
        <f>SIMPLvolumes!AS116*SUM(SIMPLvolumes!Z116:AJ116)</f>
        <v>0</v>
      </c>
      <c r="F100" s="308">
        <f>SIMPLvolumes!AT116*SUM(SIMPLvolumes!Z116:AJ116)</f>
        <v>0</v>
      </c>
      <c r="G100" s="308">
        <f>SIMPLvolumes!AU116*SUM(SIMPLvolumes!Z116:AJ116)</f>
        <v>0</v>
      </c>
      <c r="H100" s="308">
        <f t="shared" si="4"/>
        <v>0</v>
      </c>
      <c r="I100" s="308">
        <f t="shared" si="5"/>
        <v>0</v>
      </c>
      <c r="J100" s="308">
        <f>SIMPLvolumes!AW116*SUM(SIMPLvolumes!Z116:AJ116)/3.125</f>
        <v>0</v>
      </c>
      <c r="K100" s="308">
        <f>SIMPLvolumes!AV116</f>
        <v>0</v>
      </c>
    </row>
    <row r="101">
      <c r="A101" s="2" t="str">
        <f>'PRODUCTION LIST VOLUMES'!A113</f>
        <v>8H</v>
      </c>
      <c r="B101" s="308">
        <f>SIMPLvolumes!AP117*SUM(SIMPLvolumes!Z117:AJ117)</f>
        <v>0</v>
      </c>
      <c r="C101" s="308">
        <f>SIMPLvolumes!AQ117*SUM(SIMPLvolumes!Z117:AJ117)</f>
        <v>0</v>
      </c>
      <c r="D101" s="308">
        <f>SIMPLvolumes!AR117*SUM(SIMPLvolumes!Z117:AJ117)</f>
        <v>0</v>
      </c>
      <c r="E101" s="308">
        <f>SIMPLvolumes!AS117*SUM(SIMPLvolumes!Z117:AJ117)</f>
        <v>0</v>
      </c>
      <c r="F101" s="308">
        <f>SIMPLvolumes!AT117*SUM(SIMPLvolumes!Z117:AJ117)</f>
        <v>0</v>
      </c>
      <c r="G101" s="308">
        <f>SIMPLvolumes!AU117*SUM(SIMPLvolumes!Z117:AJ117)</f>
        <v>0</v>
      </c>
      <c r="H101" s="308">
        <f t="shared" si="4"/>
        <v>0</v>
      </c>
      <c r="I101" s="308">
        <f t="shared" si="5"/>
        <v>0</v>
      </c>
      <c r="J101" s="308">
        <f>SIMPLvolumes!AW117*SUM(SIMPLvolumes!Z117:AJ117)/3.125</f>
        <v>0</v>
      </c>
      <c r="K101" s="308">
        <f>SIMPLvolumes!AV117</f>
        <v>0</v>
      </c>
    </row>
    <row r="102">
      <c r="A102" s="2" t="str">
        <f>'PRODUCTION LIST VOLUMES'!A114</f>
        <v>8I</v>
      </c>
      <c r="B102" s="308">
        <f>SIMPLvolumes!AP118*SUM(SIMPLvolumes!Z118:AJ118)</f>
        <v>0</v>
      </c>
      <c r="C102" s="308">
        <f>SIMPLvolumes!AQ118*SUM(SIMPLvolumes!Z118:AJ118)</f>
        <v>0</v>
      </c>
      <c r="D102" s="308">
        <f>SIMPLvolumes!AR118*SUM(SIMPLvolumes!Z118:AJ118)</f>
        <v>0</v>
      </c>
      <c r="E102" s="308">
        <f>SIMPLvolumes!AS118*SUM(SIMPLvolumes!Z118:AJ118)</f>
        <v>0</v>
      </c>
      <c r="F102" s="308">
        <f>SIMPLvolumes!AT118*SUM(SIMPLvolumes!Z118:AJ118)</f>
        <v>0</v>
      </c>
      <c r="G102" s="308">
        <f>SIMPLvolumes!AU118*SUM(SIMPLvolumes!Z118:AJ118)</f>
        <v>0</v>
      </c>
      <c r="H102" s="308">
        <f t="shared" si="4"/>
        <v>0</v>
      </c>
      <c r="I102" s="308">
        <f t="shared" si="5"/>
        <v>0</v>
      </c>
      <c r="J102" s="308">
        <f>SIMPLvolumes!AW118*SUM(SIMPLvolumes!Z118:AJ118)/3.125</f>
        <v>0</v>
      </c>
      <c r="K102" s="308">
        <f>SIMPLvolumes!AV118</f>
        <v>0</v>
      </c>
    </row>
    <row r="103">
      <c r="A103" s="2" t="str">
        <f>'PRODUCTION LIST VOLUMES'!A115</f>
        <v>8J</v>
      </c>
      <c r="B103" s="308">
        <f>SIMPLvolumes!AP119*SUM(SIMPLvolumes!Z119:AJ119)</f>
        <v>0</v>
      </c>
      <c r="C103" s="308">
        <f>SIMPLvolumes!AQ119*SUM(SIMPLvolumes!Z119:AJ119)</f>
        <v>0</v>
      </c>
      <c r="D103" s="308">
        <f>SIMPLvolumes!AR119*SUM(SIMPLvolumes!Z119:AJ119)</f>
        <v>0</v>
      </c>
      <c r="E103" s="308">
        <f>SIMPLvolumes!AS119*SUM(SIMPLvolumes!Z119:AJ119)</f>
        <v>0</v>
      </c>
      <c r="F103" s="308">
        <f>SIMPLvolumes!AT119*SUM(SIMPLvolumes!Z119:AJ119)</f>
        <v>0</v>
      </c>
      <c r="G103" s="308">
        <f>SIMPLvolumes!AU119*SUM(SIMPLvolumes!Z119:AJ119)</f>
        <v>0</v>
      </c>
      <c r="H103" s="308">
        <f t="shared" si="4"/>
        <v>0</v>
      </c>
      <c r="I103" s="308">
        <f t="shared" si="5"/>
        <v>0</v>
      </c>
      <c r="J103" s="308">
        <f>SIMPLvolumes!AW119*SUM(SIMPLvolumes!Z119:AJ119)/3.125</f>
        <v>0</v>
      </c>
      <c r="K103" s="308">
        <f>SIMPLvolumes!AV119</f>
        <v>0</v>
      </c>
    </row>
    <row r="104">
      <c r="A104" s="2" t="str">
        <f>'PRODUCTION LIST VOLUMES'!A116</f>
        <v>8K</v>
      </c>
      <c r="B104" s="308">
        <f>SIMPLvolumes!AP120*SUM(SIMPLvolumes!Z120:AJ120)</f>
        <v>0</v>
      </c>
      <c r="C104" s="308">
        <f>SIMPLvolumes!AQ120*SUM(SIMPLvolumes!Z120:AJ120)</f>
        <v>0</v>
      </c>
      <c r="D104" s="308">
        <f>SIMPLvolumes!AR120*SUM(SIMPLvolumes!Z120:AJ120)</f>
        <v>0</v>
      </c>
      <c r="E104" s="308">
        <f>SIMPLvolumes!AS120*SUM(SIMPLvolumes!Z120:AJ120)</f>
        <v>0</v>
      </c>
      <c r="F104" s="308">
        <f>SIMPLvolumes!AT120*SUM(SIMPLvolumes!Z120:AJ120)</f>
        <v>0</v>
      </c>
      <c r="G104" s="308">
        <f>SIMPLvolumes!AU120*SUM(SIMPLvolumes!Z120:AJ120)</f>
        <v>0</v>
      </c>
      <c r="H104" s="308">
        <f t="shared" si="4"/>
        <v>0</v>
      </c>
      <c r="I104" s="308">
        <f t="shared" si="5"/>
        <v>0</v>
      </c>
      <c r="J104" s="308">
        <f>SIMPLvolumes!AW120*SUM(SIMPLvolumes!Z120:AJ120)/3.125</f>
        <v>0</v>
      </c>
      <c r="K104" s="308">
        <f>SIMPLvolumes!AV120</f>
        <v>0</v>
      </c>
    </row>
    <row r="105">
      <c r="A105" s="2" t="str">
        <f>'PRODUCTION LIST VOLUMES'!A118</f>
        <v/>
      </c>
      <c r="B105" s="308">
        <f>SIMPLvolumes!AP121*SUM(SIMPLvolumes!Z121:AJ121)</f>
        <v>0</v>
      </c>
      <c r="C105" s="308">
        <f>SIMPLvolumes!AQ121*SUM(SIMPLvolumes!Z121:AJ121)</f>
        <v>0</v>
      </c>
      <c r="D105" s="308">
        <f>SIMPLvolumes!AR121*SUM(SIMPLvolumes!Z121:AJ121)</f>
        <v>0</v>
      </c>
      <c r="E105" s="308">
        <f>SIMPLvolumes!AS121*SUM(SIMPLvolumes!Z121:AJ121)</f>
        <v>0</v>
      </c>
      <c r="F105" s="308">
        <f>SIMPLvolumes!AT121*SUM(SIMPLvolumes!Z121:AJ121)</f>
        <v>0</v>
      </c>
      <c r="G105" s="308">
        <f>SIMPLvolumes!AU121*SUM(SIMPLvolumes!Z121:AJ121)</f>
        <v>0</v>
      </c>
      <c r="H105" s="308">
        <f t="shared" si="4"/>
        <v>0</v>
      </c>
      <c r="I105" s="308">
        <f t="shared" si="5"/>
        <v>0</v>
      </c>
      <c r="J105" s="308">
        <f>SIMPLvolumes!AW121*SUM(SIMPLvolumes!Z121:AJ121)/3.125</f>
        <v>0</v>
      </c>
      <c r="K105" s="308">
        <f>SIMPLvolumes!AV121</f>
        <v>0</v>
      </c>
    </row>
    <row r="106">
      <c r="A106" s="2" t="str">
        <f>'PRODUCTION LIST VOLUMES'!A119</f>
        <v>9A</v>
      </c>
      <c r="B106" s="308">
        <f>SIMPLvolumes!AP123*SUM(SIMPLvolumes!Z123:AJ123)</f>
        <v>0</v>
      </c>
      <c r="C106" s="308">
        <f>SIMPLvolumes!AQ123*SUM(SIMPLvolumes!Z123:AJ123)</f>
        <v>0</v>
      </c>
      <c r="D106" s="308">
        <f>SIMPLvolumes!AR123*SUM(SIMPLvolumes!Z123:AJ123)</f>
        <v>0</v>
      </c>
      <c r="E106" s="308">
        <f>SIMPLvolumes!AS123*SUM(SIMPLvolumes!Z123:AJ123)</f>
        <v>0</v>
      </c>
      <c r="F106" s="308">
        <f>SIMPLvolumes!AT123*SUM(SIMPLvolumes!Z123:AJ123)</f>
        <v>0</v>
      </c>
      <c r="G106" s="308">
        <f>SIMPLvolumes!AU123*SUM(SIMPLvolumes!Z123:AJ123)</f>
        <v>0</v>
      </c>
      <c r="H106" s="308">
        <f t="shared" si="4"/>
        <v>0</v>
      </c>
      <c r="I106" s="308">
        <f t="shared" si="5"/>
        <v>0</v>
      </c>
      <c r="J106" s="308">
        <f>SIMPLvolumes!AW123*SUM(SIMPLvolumes!Z123:AJ123)/3.125</f>
        <v>0</v>
      </c>
      <c r="K106" s="308">
        <f>SIMPLvolumes!AV123</f>
        <v>0</v>
      </c>
    </row>
    <row r="107">
      <c r="A107" s="2" t="str">
        <f>'PRODUCTION LIST VOLUMES'!A120</f>
        <v>9B</v>
      </c>
      <c r="B107" s="308">
        <f>SIMPLvolumes!AP124*SUM(SIMPLvolumes!Z124:AJ124)</f>
        <v>0</v>
      </c>
      <c r="C107" s="308">
        <f>SIMPLvolumes!AQ124*SUM(SIMPLvolumes!Z124:AJ124)</f>
        <v>0</v>
      </c>
      <c r="D107" s="308">
        <f>SIMPLvolumes!AR124*SUM(SIMPLvolumes!Z124:AJ124)</f>
        <v>0</v>
      </c>
      <c r="E107" s="308">
        <f>SIMPLvolumes!AS124*SUM(SIMPLvolumes!Z124:AJ124)</f>
        <v>0</v>
      </c>
      <c r="F107" s="308">
        <f>SIMPLvolumes!AT124*SUM(SIMPLvolumes!Z124:AJ124)</f>
        <v>0</v>
      </c>
      <c r="G107" s="308">
        <f>SIMPLvolumes!AU124*SUM(SIMPLvolumes!Z124:AJ124)</f>
        <v>0</v>
      </c>
      <c r="H107" s="308">
        <f t="shared" si="4"/>
        <v>0</v>
      </c>
      <c r="I107" s="308">
        <f t="shared" si="5"/>
        <v>0</v>
      </c>
      <c r="J107" s="308">
        <f>SIMPLvolumes!AW124*SUM(SIMPLvolumes!Z124:AJ124)/3.125</f>
        <v>0</v>
      </c>
      <c r="K107" s="308">
        <f>SIMPLvolumes!AV124</f>
        <v>0</v>
      </c>
    </row>
    <row r="108">
      <c r="A108" s="2" t="str">
        <f>'PRODUCTION LIST VOLUMES'!A121</f>
        <v>9C</v>
      </c>
      <c r="B108" s="308">
        <f>SIMPLvolumes!AP125*SUM(SIMPLvolumes!Z125:AJ125)</f>
        <v>0</v>
      </c>
      <c r="C108" s="308">
        <f>SIMPLvolumes!AQ125*SUM(SIMPLvolumes!Z125:AJ125)</f>
        <v>0</v>
      </c>
      <c r="D108" s="308">
        <f>SIMPLvolumes!AR125*SUM(SIMPLvolumes!Z125:AJ125)</f>
        <v>0</v>
      </c>
      <c r="E108" s="308">
        <f>SIMPLvolumes!AS125*SUM(SIMPLvolumes!Z125:AJ125)</f>
        <v>0</v>
      </c>
      <c r="F108" s="308">
        <f>SIMPLvolumes!AT125*SUM(SIMPLvolumes!Z125:AJ125)</f>
        <v>0</v>
      </c>
      <c r="G108" s="308">
        <f>SIMPLvolumes!AU125*SUM(SIMPLvolumes!Z125:AJ125)</f>
        <v>0</v>
      </c>
      <c r="H108" s="308">
        <f t="shared" si="4"/>
        <v>0</v>
      </c>
      <c r="I108" s="308">
        <f t="shared" si="5"/>
        <v>0</v>
      </c>
      <c r="J108" s="308">
        <f>SIMPLvolumes!AW125*SUM(SIMPLvolumes!Z125:AJ125)/3.125</f>
        <v>0</v>
      </c>
      <c r="K108" s="308">
        <f>SIMPLvolumes!AV125</f>
        <v>0</v>
      </c>
    </row>
    <row r="109">
      <c r="A109" s="2" t="str">
        <f>'PRODUCTION LIST VOLUMES'!A122</f>
        <v>9D</v>
      </c>
      <c r="B109" s="308">
        <f>SIMPLvolumes!AP126*SUM(SIMPLvolumes!Z126:AJ126)</f>
        <v>0</v>
      </c>
      <c r="C109" s="308">
        <f>SIMPLvolumes!AQ126*SUM(SIMPLvolumes!Z126:AJ126)</f>
        <v>0</v>
      </c>
      <c r="D109" s="308">
        <f>SIMPLvolumes!AR126*SUM(SIMPLvolumes!Z126:AJ126)</f>
        <v>0</v>
      </c>
      <c r="E109" s="308">
        <f>SIMPLvolumes!AS126*SUM(SIMPLvolumes!Z126:AJ126)</f>
        <v>0</v>
      </c>
      <c r="F109" s="308">
        <f>SIMPLvolumes!AT126*SUM(SIMPLvolumes!Z126:AJ126)</f>
        <v>0</v>
      </c>
      <c r="G109" s="308">
        <f>SIMPLvolumes!AU126*SUM(SIMPLvolumes!Z126:AJ126)</f>
        <v>0</v>
      </c>
      <c r="H109" s="308">
        <f t="shared" si="4"/>
        <v>0</v>
      </c>
      <c r="I109" s="308">
        <f t="shared" si="5"/>
        <v>0</v>
      </c>
      <c r="J109" s="308">
        <f>SIMPLvolumes!AW126*SUM(SIMPLvolumes!Z126:AJ126)/3.125</f>
        <v>0</v>
      </c>
      <c r="K109" s="308">
        <f>SIMPLvolumes!AV126</f>
        <v>0</v>
      </c>
    </row>
    <row r="110">
      <c r="A110" s="2" t="str">
        <f>'PRODUCTION LIST VOLUMES'!A123</f>
        <v>9E</v>
      </c>
      <c r="B110" s="308">
        <f>SIMPLvolumes!AP127*SUM(SIMPLvolumes!Z127:AJ127)</f>
        <v>0</v>
      </c>
      <c r="C110" s="308">
        <f>SIMPLvolumes!AQ127*SUM(SIMPLvolumes!Z127:AJ127)</f>
        <v>0</v>
      </c>
      <c r="D110" s="308">
        <f>SIMPLvolumes!AR127*SUM(SIMPLvolumes!Z127:AJ127)</f>
        <v>0</v>
      </c>
      <c r="E110" s="308">
        <f>SIMPLvolumes!AS127*SUM(SIMPLvolumes!Z127:AJ127)</f>
        <v>0</v>
      </c>
      <c r="F110" s="308">
        <f>SIMPLvolumes!AT127*SUM(SIMPLvolumes!Z127:AJ127)</f>
        <v>0</v>
      </c>
      <c r="G110" s="308">
        <f>SIMPLvolumes!AU127*SUM(SIMPLvolumes!Z127:AJ127)</f>
        <v>0</v>
      </c>
      <c r="H110" s="308">
        <f t="shared" si="4"/>
        <v>0</v>
      </c>
      <c r="I110" s="308">
        <f t="shared" si="5"/>
        <v>0</v>
      </c>
      <c r="J110" s="308">
        <f>SIMPLvolumes!AW127*SUM(SIMPLvolumes!Z127:AJ127)/3.125</f>
        <v>0</v>
      </c>
      <c r="K110" s="308">
        <f>SIMPLvolumes!AV127</f>
        <v>0</v>
      </c>
    </row>
    <row r="111">
      <c r="A111" s="2" t="str">
        <f>'PRODUCTION LIST VOLUMES'!A124</f>
        <v>9F</v>
      </c>
      <c r="B111" s="308">
        <f>SIMPLvolumes!AP128*SUM(SIMPLvolumes!Z128:AJ128)</f>
        <v>0</v>
      </c>
      <c r="C111" s="308">
        <f>SIMPLvolumes!AQ128*SUM(SIMPLvolumes!Z128:AJ128)</f>
        <v>0</v>
      </c>
      <c r="D111" s="308">
        <f>SIMPLvolumes!AR128*SUM(SIMPLvolumes!Z128:AJ128)</f>
        <v>0</v>
      </c>
      <c r="E111" s="308">
        <f>SIMPLvolumes!AS128*SUM(SIMPLvolumes!Z128:AJ128)</f>
        <v>0</v>
      </c>
      <c r="F111" s="308">
        <f>SIMPLvolumes!AT128*SUM(SIMPLvolumes!Z128:AJ128)</f>
        <v>0</v>
      </c>
      <c r="G111" s="308">
        <f>SIMPLvolumes!AU128*SUM(SIMPLvolumes!Z128:AJ128)</f>
        <v>0</v>
      </c>
      <c r="H111" s="308">
        <f t="shared" si="4"/>
        <v>0</v>
      </c>
      <c r="I111" s="308">
        <f t="shared" si="5"/>
        <v>0</v>
      </c>
      <c r="J111" s="308">
        <f>SIMPLvolumes!AW128*SUM(SIMPLvolumes!Z128:AJ128)/3.125</f>
        <v>0</v>
      </c>
      <c r="K111" s="308">
        <f>SIMPLvolumes!AV128</f>
        <v>0</v>
      </c>
    </row>
    <row r="112">
      <c r="A112" s="2" t="str">
        <f>'PRODUCTION LIST VOLUMES'!A125</f>
        <v>9G</v>
      </c>
      <c r="B112" s="308">
        <f>SIMPLvolumes!AP129*SUM(SIMPLvolumes!Z129:AJ129)</f>
        <v>0</v>
      </c>
      <c r="C112" s="308">
        <f>SIMPLvolumes!AQ129*SUM(SIMPLvolumes!Z129:AJ129)</f>
        <v>0</v>
      </c>
      <c r="D112" s="308">
        <f>SIMPLvolumes!AR129*SUM(SIMPLvolumes!Z129:AJ129)</f>
        <v>0</v>
      </c>
      <c r="E112" s="308">
        <f>SIMPLvolumes!AS129*SUM(SIMPLvolumes!Z129:AJ129)</f>
        <v>0</v>
      </c>
      <c r="F112" s="308">
        <f>SIMPLvolumes!AT129*SUM(SIMPLvolumes!Z129:AJ129)</f>
        <v>0</v>
      </c>
      <c r="G112" s="308">
        <f>SIMPLvolumes!AU129*SUM(SIMPLvolumes!Z129:AJ129)</f>
        <v>0</v>
      </c>
      <c r="H112" s="308">
        <f t="shared" si="4"/>
        <v>0</v>
      </c>
      <c r="I112" s="308">
        <f t="shared" si="5"/>
        <v>0</v>
      </c>
      <c r="J112" s="308">
        <f>SIMPLvolumes!AW129*SUM(SIMPLvolumes!Z129:AJ129)/3.125</f>
        <v>0</v>
      </c>
      <c r="K112" s="308">
        <f>SIMPLvolumes!AV129</f>
        <v>0</v>
      </c>
    </row>
    <row r="113">
      <c r="A113" s="2" t="str">
        <f>'PRODUCTION LIST VOLUMES'!A126</f>
        <v>9H</v>
      </c>
      <c r="B113" s="308">
        <f>SIMPLvolumes!AP130*SUM(SIMPLvolumes!Z130:AJ130)</f>
        <v>0</v>
      </c>
      <c r="C113" s="308">
        <f>SIMPLvolumes!AQ130*SUM(SIMPLvolumes!Z130:AJ130)</f>
        <v>0</v>
      </c>
      <c r="D113" s="308">
        <f>SIMPLvolumes!AR130*SUM(SIMPLvolumes!Z130:AJ130)</f>
        <v>0</v>
      </c>
      <c r="E113" s="308">
        <f>SIMPLvolumes!AS130*SUM(SIMPLvolumes!Z130:AJ130)</f>
        <v>0</v>
      </c>
      <c r="F113" s="308">
        <f>SIMPLvolumes!AT130*SUM(SIMPLvolumes!Z130:AJ130)</f>
        <v>0</v>
      </c>
      <c r="G113" s="308">
        <f>SIMPLvolumes!AU130*SUM(SIMPLvolumes!Z130:AJ130)</f>
        <v>0</v>
      </c>
      <c r="H113" s="308">
        <f t="shared" si="4"/>
        <v>0</v>
      </c>
      <c r="I113" s="308">
        <f t="shared" si="5"/>
        <v>0</v>
      </c>
      <c r="J113" s="308">
        <f>SIMPLvolumes!AW130*SUM(SIMPLvolumes!Z130:AJ130)/3.125</f>
        <v>0</v>
      </c>
      <c r="K113" s="308">
        <f>SIMPLvolumes!AV130</f>
        <v>0</v>
      </c>
    </row>
    <row r="114">
      <c r="A114" s="2" t="str">
        <f>'PRODUCTION LIST VOLUMES'!A127</f>
        <v>9I</v>
      </c>
      <c r="B114" s="308">
        <f>SIMPLvolumes!AP131*SUM(SIMPLvolumes!Z131:AJ131)</f>
        <v>0</v>
      </c>
      <c r="C114" s="308">
        <f>SIMPLvolumes!AQ131*SUM(SIMPLvolumes!Z131:AJ131)</f>
        <v>0</v>
      </c>
      <c r="D114" s="308">
        <f>SIMPLvolumes!AR131*SUM(SIMPLvolumes!Z131:AJ131)</f>
        <v>0</v>
      </c>
      <c r="E114" s="308">
        <f>SIMPLvolumes!AS131*SUM(SIMPLvolumes!Z131:AJ131)</f>
        <v>0</v>
      </c>
      <c r="F114" s="308">
        <f>SIMPLvolumes!AT131*SUM(SIMPLvolumes!Z131:AJ131)</f>
        <v>0</v>
      </c>
      <c r="G114" s="308">
        <f>SIMPLvolumes!AU131*SUM(SIMPLvolumes!Z131:AJ131)</f>
        <v>0</v>
      </c>
      <c r="H114" s="308">
        <f t="shared" si="4"/>
        <v>0</v>
      </c>
      <c r="I114" s="308">
        <f t="shared" si="5"/>
        <v>0</v>
      </c>
      <c r="J114" s="308">
        <f>SIMPLvolumes!AW131*SUM(SIMPLvolumes!Z131:AJ131)/3.125</f>
        <v>0</v>
      </c>
      <c r="K114" s="308">
        <f>SIMPLvolumes!AV131</f>
        <v>0</v>
      </c>
    </row>
    <row r="115">
      <c r="A115" s="2" t="str">
        <f>'PRODUCTION LIST VOLUMES'!A128</f>
        <v>9J</v>
      </c>
      <c r="B115" s="308">
        <f>SIMPLvolumes!AP132*SUM(SIMPLvolumes!Z132:AJ132)</f>
        <v>0</v>
      </c>
      <c r="C115" s="308">
        <f>SIMPLvolumes!AQ132*SUM(SIMPLvolumes!Z132:AJ132)</f>
        <v>0</v>
      </c>
      <c r="D115" s="308">
        <f>SIMPLvolumes!AR132*SUM(SIMPLvolumes!Z132:AJ132)</f>
        <v>0</v>
      </c>
      <c r="E115" s="308">
        <f>SIMPLvolumes!AS132*SUM(SIMPLvolumes!Z132:AJ132)</f>
        <v>0</v>
      </c>
      <c r="F115" s="308">
        <f>SIMPLvolumes!AT132*SUM(SIMPLvolumes!Z132:AJ132)</f>
        <v>0</v>
      </c>
      <c r="G115" s="308">
        <f>SIMPLvolumes!AU132*SUM(SIMPLvolumes!Z132:AJ132)</f>
        <v>0</v>
      </c>
      <c r="H115" s="308">
        <f t="shared" si="4"/>
        <v>0</v>
      </c>
      <c r="I115" s="308">
        <f t="shared" si="5"/>
        <v>0</v>
      </c>
      <c r="J115" s="308">
        <f>SIMPLvolumes!AW132*SUM(SIMPLvolumes!Z132:AJ132)/3.125</f>
        <v>0</v>
      </c>
      <c r="K115" s="308">
        <f>SIMPLvolumes!AV132</f>
        <v>0</v>
      </c>
    </row>
    <row r="116">
      <c r="A116" s="2" t="str">
        <f>'PRODUCTION LIST VOLUMES'!A129</f>
        <v>9K</v>
      </c>
      <c r="B116" s="308">
        <f>SIMPLvolumes!AP133*SUM(SIMPLvolumes!Z133:AJ133)</f>
        <v>0</v>
      </c>
      <c r="C116" s="308">
        <f>SIMPLvolumes!AQ133*SUM(SIMPLvolumes!Z133:AJ133)</f>
        <v>0</v>
      </c>
      <c r="D116" s="308">
        <f>SIMPLvolumes!AR133*SUM(SIMPLvolumes!Z133:AJ133)</f>
        <v>0</v>
      </c>
      <c r="E116" s="308">
        <f>SIMPLvolumes!AS133*SUM(SIMPLvolumes!Z133:AJ133)</f>
        <v>0</v>
      </c>
      <c r="F116" s="308">
        <f>SIMPLvolumes!AT133*SUM(SIMPLvolumes!Z133:AJ133)</f>
        <v>0</v>
      </c>
      <c r="G116" s="308">
        <f>SIMPLvolumes!AU133*SUM(SIMPLvolumes!Z133:AJ133)</f>
        <v>0</v>
      </c>
      <c r="H116" s="308">
        <f t="shared" si="4"/>
        <v>0</v>
      </c>
      <c r="I116" s="308">
        <f t="shared" si="5"/>
        <v>0</v>
      </c>
      <c r="J116" s="308">
        <f>SIMPLvolumes!AW133*SUM(SIMPLvolumes!Z133:AJ133)/3.125</f>
        <v>0</v>
      </c>
      <c r="K116" s="308">
        <f>SIMPLvolumes!AV133</f>
        <v>0</v>
      </c>
    </row>
    <row r="117">
      <c r="A117" s="2" t="str">
        <f>'PRODUCTION LIST VOLUMES'!A130</f>
        <v>9L</v>
      </c>
      <c r="B117" s="308">
        <f>SIMPLvolumes!AP134*SUM(SIMPLvolumes!Z134:AJ134)</f>
        <v>0</v>
      </c>
      <c r="C117" s="308">
        <f>SIMPLvolumes!AQ134*SUM(SIMPLvolumes!Z134:AJ134)</f>
        <v>0</v>
      </c>
      <c r="D117" s="308">
        <f>SIMPLvolumes!AR134*SUM(SIMPLvolumes!Z134:AJ134)</f>
        <v>0</v>
      </c>
      <c r="E117" s="308">
        <f>SIMPLvolumes!AS134*SUM(SIMPLvolumes!Z134:AJ134)</f>
        <v>0</v>
      </c>
      <c r="F117" s="308">
        <f>SIMPLvolumes!AT134*SUM(SIMPLvolumes!Z134:AJ134)</f>
        <v>0</v>
      </c>
      <c r="G117" s="308">
        <f>SIMPLvolumes!AU134*SUM(SIMPLvolumes!Z134:AJ134)</f>
        <v>0</v>
      </c>
      <c r="H117" s="308">
        <f t="shared" si="4"/>
        <v>0</v>
      </c>
      <c r="I117" s="308">
        <f t="shared" si="5"/>
        <v>0</v>
      </c>
      <c r="J117" s="308">
        <f>SIMPLvolumes!AW134*SUM(SIMPLvolumes!Z134:AJ134)/3.125</f>
        <v>0</v>
      </c>
      <c r="K117" s="308">
        <f>SIMPLvolumes!AV134</f>
        <v>0</v>
      </c>
    </row>
    <row r="118">
      <c r="A118" s="2" t="str">
        <f>'PRODUCTION LIST VOLUMES'!A131</f>
        <v>9M</v>
      </c>
      <c r="B118" s="308">
        <f>SIMPLvolumes!AP135*SUM(SIMPLvolumes!Z135:AJ135)</f>
        <v>0</v>
      </c>
      <c r="C118" s="308">
        <f>SIMPLvolumes!AQ135*SUM(SIMPLvolumes!Z135:AJ135)</f>
        <v>0</v>
      </c>
      <c r="D118" s="308">
        <f>SIMPLvolumes!AR135*SUM(SIMPLvolumes!Z135:AJ135)</f>
        <v>0</v>
      </c>
      <c r="E118" s="308">
        <f>SIMPLvolumes!AS135*SUM(SIMPLvolumes!Z135:AJ135)</f>
        <v>0</v>
      </c>
      <c r="F118" s="308">
        <f>SIMPLvolumes!AT135*SUM(SIMPLvolumes!Z135:AJ135)</f>
        <v>0</v>
      </c>
      <c r="G118" s="308">
        <f>SIMPLvolumes!AU135*SUM(SIMPLvolumes!Z135:AJ135)</f>
        <v>0</v>
      </c>
      <c r="H118" s="308">
        <f t="shared" si="4"/>
        <v>0</v>
      </c>
      <c r="I118" s="308">
        <f t="shared" si="5"/>
        <v>0</v>
      </c>
      <c r="J118" s="308">
        <f>SIMPLvolumes!AW135*SUM(SIMPLvolumes!Z135:AJ135)/3.125</f>
        <v>0</v>
      </c>
      <c r="K118" s="308">
        <f>SIMPLvolumes!AV135</f>
        <v>0</v>
      </c>
    </row>
    <row r="119">
      <c r="A119" s="2" t="str">
        <f>'PRODUCTION LIST VOLUMES'!A132</f>
        <v>9N</v>
      </c>
      <c r="B119" s="308">
        <f>SIMPLvolumes!AP136*SUM(SIMPLvolumes!Z136:AJ136)</f>
        <v>0</v>
      </c>
      <c r="C119" s="308">
        <f>SIMPLvolumes!AQ136*SUM(SIMPLvolumes!Z136:AJ136)</f>
        <v>0</v>
      </c>
      <c r="D119" s="308">
        <f>SIMPLvolumes!AR136*SUM(SIMPLvolumes!Z136:AJ136)</f>
        <v>0</v>
      </c>
      <c r="E119" s="308">
        <f>SIMPLvolumes!AS136*SUM(SIMPLvolumes!Z136:AJ136)</f>
        <v>0</v>
      </c>
      <c r="F119" s="308">
        <f>SIMPLvolumes!AT136*SUM(SIMPLvolumes!Z136:AJ136)</f>
        <v>0</v>
      </c>
      <c r="G119" s="308">
        <f>SIMPLvolumes!AU136*SUM(SIMPLvolumes!Z136:AJ136)</f>
        <v>0</v>
      </c>
      <c r="H119" s="308">
        <f t="shared" si="4"/>
        <v>0</v>
      </c>
      <c r="I119" s="308">
        <f t="shared" si="5"/>
        <v>0</v>
      </c>
      <c r="J119" s="308">
        <f>SIMPLvolumes!AW136*SUM(SIMPLvolumes!Z136:AJ136)/3.125</f>
        <v>0</v>
      </c>
      <c r="K119" s="308">
        <f>SIMPLvolumes!AV136</f>
        <v>0</v>
      </c>
    </row>
    <row r="120">
      <c r="A120" s="2" t="str">
        <f>'PRODUCTION LIST VOLUMES'!A134</f>
        <v/>
      </c>
      <c r="B120" s="308">
        <f>SIMPLvolumes!AP137*SUM(SIMPLvolumes!Z137:AJ137)</f>
        <v>0</v>
      </c>
      <c r="C120" s="308">
        <f>SIMPLvolumes!AQ137*SUM(SIMPLvolumes!Z137:AJ137)</f>
        <v>0</v>
      </c>
      <c r="D120" s="308">
        <f>SIMPLvolumes!AR137*SUM(SIMPLvolumes!Z137:AJ137)</f>
        <v>0</v>
      </c>
      <c r="E120" s="308">
        <f>SIMPLvolumes!AS137*SUM(SIMPLvolumes!Z137:AJ137)</f>
        <v>0</v>
      </c>
      <c r="F120" s="308">
        <f>SIMPLvolumes!AT137*SUM(SIMPLvolumes!Z137:AJ137)</f>
        <v>0</v>
      </c>
      <c r="G120" s="308">
        <f>SIMPLvolumes!AU137*SUM(SIMPLvolumes!Z137:AJ137)</f>
        <v>0</v>
      </c>
      <c r="H120" s="308">
        <f t="shared" si="4"/>
        <v>0</v>
      </c>
      <c r="I120" s="308">
        <f t="shared" si="5"/>
        <v>0</v>
      </c>
      <c r="J120" s="308">
        <f>SIMPLvolumes!AW137*SUM(SIMPLvolumes!Z137:AJ137)/3.125</f>
        <v>0</v>
      </c>
      <c r="K120" s="308">
        <f>SIMPLvolumes!AV137</f>
        <v>0</v>
      </c>
    </row>
    <row r="121">
      <c r="A121" s="2" t="str">
        <f>'PRODUCTION LIST VOLUMES'!A135</f>
        <v>10A</v>
      </c>
      <c r="B121" s="308">
        <f>SIMPLvolumes!AP140*SUM(SIMPLvolumes!Z140:AJ140)</f>
        <v>0</v>
      </c>
      <c r="C121" s="308">
        <f>SIMPLvolumes!AQ140*SUM(SIMPLvolumes!Z140:AJ140)</f>
        <v>0</v>
      </c>
      <c r="D121" s="308">
        <f>SIMPLvolumes!AR140*SUM(SIMPLvolumes!Z140:AJ140)</f>
        <v>0</v>
      </c>
      <c r="E121" s="308">
        <f>SIMPLvolumes!AS140*SUM(SIMPLvolumes!Z140:AJ140)</f>
        <v>0</v>
      </c>
      <c r="F121" s="308">
        <f>SIMPLvolumes!AT140*SUM(SIMPLvolumes!Z140:AJ140)</f>
        <v>0</v>
      </c>
      <c r="G121" s="308">
        <f>SIMPLvolumes!AU140*SUM(SIMPLvolumes!Z140:AJ140)</f>
        <v>0</v>
      </c>
      <c r="H121" s="308">
        <f t="shared" si="4"/>
        <v>0</v>
      </c>
      <c r="I121" s="308">
        <f t="shared" si="5"/>
        <v>0</v>
      </c>
      <c r="J121" s="308">
        <f>SIMPLvolumes!AW140*SUM(SIMPLvolumes!Z140:AJ140)/3.125</f>
        <v>0</v>
      </c>
      <c r="K121" s="308">
        <f>SIMPLvolumes!AV140</f>
        <v>0</v>
      </c>
    </row>
    <row r="122">
      <c r="A122" s="2" t="str">
        <f>'PRODUCTION LIST VOLUMES'!A136</f>
        <v>10B</v>
      </c>
      <c r="B122" s="308">
        <f>SIMPLvolumes!AP141*SUM(SIMPLvolumes!Z141:AJ141)</f>
        <v>0</v>
      </c>
      <c r="C122" s="308">
        <f>SIMPLvolumes!AQ141*SUM(SIMPLvolumes!Z141:AJ141)</f>
        <v>0</v>
      </c>
      <c r="D122" s="308">
        <f>SIMPLvolumes!AR141*SUM(SIMPLvolumes!Z141:AJ141)</f>
        <v>0</v>
      </c>
      <c r="E122" s="308">
        <f>SIMPLvolumes!AS141*SUM(SIMPLvolumes!Z141:AJ141)</f>
        <v>0</v>
      </c>
      <c r="F122" s="308">
        <f>SIMPLvolumes!AT141*SUM(SIMPLvolumes!Z141:AJ141)</f>
        <v>0</v>
      </c>
      <c r="G122" s="308">
        <f>SIMPLvolumes!AU141*SUM(SIMPLvolumes!Z141:AJ141)</f>
        <v>0</v>
      </c>
      <c r="H122" s="308">
        <f t="shared" si="4"/>
        <v>0</v>
      </c>
      <c r="I122" s="308">
        <f t="shared" si="5"/>
        <v>0</v>
      </c>
      <c r="J122" s="308">
        <f>SIMPLvolumes!AW141*SUM(SIMPLvolumes!Z141:AJ141)/3.125</f>
        <v>0</v>
      </c>
      <c r="K122" s="308">
        <f>SIMPLvolumes!AV141</f>
        <v>0</v>
      </c>
    </row>
    <row r="123">
      <c r="A123" s="2" t="str">
        <f>'PRODUCTION LIST VOLUMES'!A137</f>
        <v>10C</v>
      </c>
      <c r="B123" s="308">
        <f>SIMPLvolumes!AP142*SUM(SIMPLvolumes!Z142:AJ142)</f>
        <v>0</v>
      </c>
      <c r="C123" s="308">
        <f>SIMPLvolumes!AQ142*SUM(SIMPLvolumes!Z142:AJ142)</f>
        <v>0</v>
      </c>
      <c r="D123" s="308">
        <f>SIMPLvolumes!AR142*SUM(SIMPLvolumes!Z142:AJ142)</f>
        <v>0</v>
      </c>
      <c r="E123" s="308">
        <f>SIMPLvolumes!AS142*SUM(SIMPLvolumes!Z142:AJ142)</f>
        <v>0</v>
      </c>
      <c r="F123" s="308">
        <f>SIMPLvolumes!AT142*SUM(SIMPLvolumes!Z142:AJ142)</f>
        <v>0</v>
      </c>
      <c r="G123" s="308">
        <f>SIMPLvolumes!AU142*SUM(SIMPLvolumes!Z142:AJ142)</f>
        <v>0</v>
      </c>
      <c r="H123" s="308">
        <f t="shared" si="4"/>
        <v>0</v>
      </c>
      <c r="I123" s="308">
        <f t="shared" si="5"/>
        <v>0</v>
      </c>
      <c r="J123" s="308">
        <f>SIMPLvolumes!AW142*SUM(SIMPLvolumes!Z142:AJ142)/3.125</f>
        <v>0</v>
      </c>
      <c r="K123" s="308">
        <f>SIMPLvolumes!AV142</f>
        <v>0</v>
      </c>
    </row>
    <row r="124">
      <c r="A124" s="2" t="str">
        <f>'PRODUCTION LIST VOLUMES'!A138</f>
        <v>10D</v>
      </c>
      <c r="B124" s="308">
        <f>SIMPLvolumes!AP143*SUM(SIMPLvolumes!Z143:AJ143)</f>
        <v>0</v>
      </c>
      <c r="C124" s="308">
        <f>SIMPLvolumes!AQ143*SUM(SIMPLvolumes!Z143:AJ143)</f>
        <v>0</v>
      </c>
      <c r="D124" s="308">
        <f>SIMPLvolumes!AR143*SUM(SIMPLvolumes!Z143:AJ143)</f>
        <v>0</v>
      </c>
      <c r="E124" s="308">
        <f>SIMPLvolumes!AS143*SUM(SIMPLvolumes!Z143:AJ143)</f>
        <v>0</v>
      </c>
      <c r="F124" s="308">
        <f>SIMPLvolumes!AT143*SUM(SIMPLvolumes!Z143:AJ143)</f>
        <v>0</v>
      </c>
      <c r="G124" s="308">
        <f>SIMPLvolumes!AU143*SUM(SIMPLvolumes!Z143:AJ143)</f>
        <v>0</v>
      </c>
      <c r="H124" s="308">
        <f t="shared" si="4"/>
        <v>0</v>
      </c>
      <c r="I124" s="308">
        <f t="shared" si="5"/>
        <v>0</v>
      </c>
      <c r="J124" s="308">
        <f>SIMPLvolumes!AW143*SUM(SIMPLvolumes!Z143:AJ143)/3.125</f>
        <v>0</v>
      </c>
      <c r="K124" s="308">
        <f>SIMPLvolumes!AV143</f>
        <v>0</v>
      </c>
    </row>
    <row r="125">
      <c r="A125" s="2" t="str">
        <f>'PRODUCTION LIST VOLUMES'!A139</f>
        <v>10E</v>
      </c>
      <c r="B125" s="308">
        <f>SIMPLvolumes!AP144*SUM(SIMPLvolumes!Z144:AJ144)</f>
        <v>0</v>
      </c>
      <c r="C125" s="308">
        <f>SIMPLvolumes!AQ144*SUM(SIMPLvolumes!Z144:AJ144)</f>
        <v>0</v>
      </c>
      <c r="D125" s="308">
        <f>SIMPLvolumes!AR144*SUM(SIMPLvolumes!Z144:AJ144)</f>
        <v>0</v>
      </c>
      <c r="E125" s="308">
        <f>SIMPLvolumes!AS144*SUM(SIMPLvolumes!Z144:AJ144)</f>
        <v>0</v>
      </c>
      <c r="F125" s="308">
        <f>SIMPLvolumes!AT144*SUM(SIMPLvolumes!Z144:AJ144)</f>
        <v>0</v>
      </c>
      <c r="G125" s="308">
        <f>SIMPLvolumes!AU144*SUM(SIMPLvolumes!Z144:AJ144)</f>
        <v>0</v>
      </c>
      <c r="H125" s="308">
        <f t="shared" si="4"/>
        <v>0</v>
      </c>
      <c r="I125" s="308">
        <f t="shared" si="5"/>
        <v>0</v>
      </c>
      <c r="J125" s="308">
        <f>SIMPLvolumes!AW144*SUM(SIMPLvolumes!Z144:AJ144)/3.125</f>
        <v>0</v>
      </c>
      <c r="K125" s="308">
        <f>SIMPLvolumes!AV144</f>
        <v>0</v>
      </c>
    </row>
    <row r="126">
      <c r="A126" s="2" t="str">
        <f>'PRODUCTION LIST VOLUMES'!#REF!</f>
        <v>#ERROR!</v>
      </c>
      <c r="B126" s="308" t="str">
        <f>SIMPLvolumes!#REF!*SUM(SIMPLvolumes!#REF!)</f>
        <v>#ERROR!</v>
      </c>
      <c r="C126" s="308" t="str">
        <f>SIMPLvolumes!#REF!*SUM(SIMPLvolumes!#REF!)</f>
        <v>#ERROR!</v>
      </c>
      <c r="D126" s="308" t="str">
        <f>SIMPLvolumes!#REF!*SUM(SIMPLvolumes!#REF!)</f>
        <v>#ERROR!</v>
      </c>
      <c r="E126" s="308" t="str">
        <f>SIMPLvolumes!#REF!*SUM(SIMPLvolumes!#REF!)</f>
        <v>#ERROR!</v>
      </c>
      <c r="F126" s="308" t="str">
        <f>SIMPLvolumes!#REF!*SUM(SIMPLvolumes!#REF!)</f>
        <v>#ERROR!</v>
      </c>
      <c r="G126" s="308" t="str">
        <f>SIMPLvolumes!#REF!*SUM(SIMPLvolumes!#REF!)</f>
        <v>#ERROR!</v>
      </c>
      <c r="H126" s="308" t="str">
        <f t="shared" si="4"/>
        <v>#ERROR!</v>
      </c>
      <c r="I126" s="308" t="str">
        <f t="shared" si="5"/>
        <v>#ERROR!</v>
      </c>
      <c r="J126" s="308" t="str">
        <f>SIMPLvolumes!#REF!*SUM(SIMPLvolumes!#REF!)/3.125</f>
        <v>#ERROR!</v>
      </c>
      <c r="K126" s="308" t="str">
        <f>SIMPLvolumes!#REF!</f>
        <v>#ERROR!</v>
      </c>
    </row>
    <row r="127">
      <c r="A127" s="2" t="str">
        <f>'PRODUCTION LIST VOLUMES'!#REF!</f>
        <v>#ERROR!</v>
      </c>
      <c r="B127" s="308" t="str">
        <f>SIMPLvolumes!#REF!*SUM(SIMPLvolumes!#REF!)</f>
        <v>#ERROR!</v>
      </c>
      <c r="C127" s="308" t="str">
        <f>SIMPLvolumes!#REF!*SUM(SIMPLvolumes!#REF!)</f>
        <v>#ERROR!</v>
      </c>
      <c r="D127" s="308" t="str">
        <f>SIMPLvolumes!#REF!*SUM(SIMPLvolumes!#REF!)</f>
        <v>#ERROR!</v>
      </c>
      <c r="E127" s="308" t="str">
        <f>SIMPLvolumes!#REF!*SUM(SIMPLvolumes!#REF!)</f>
        <v>#ERROR!</v>
      </c>
      <c r="F127" s="308" t="str">
        <f>SIMPLvolumes!#REF!*SUM(SIMPLvolumes!#REF!)</f>
        <v>#ERROR!</v>
      </c>
      <c r="G127" s="308" t="str">
        <f>SIMPLvolumes!#REF!*SUM(SIMPLvolumes!#REF!)</f>
        <v>#ERROR!</v>
      </c>
      <c r="H127" s="308" t="str">
        <f t="shared" si="4"/>
        <v>#ERROR!</v>
      </c>
      <c r="I127" s="308" t="str">
        <f t="shared" si="5"/>
        <v>#ERROR!</v>
      </c>
      <c r="J127" s="308" t="str">
        <f>SIMPLvolumes!#REF!*SUM(SIMPLvolumes!#REF!)/3.125</f>
        <v>#ERROR!</v>
      </c>
      <c r="K127" s="308" t="str">
        <f>SIMPLvolumes!#REF!</f>
        <v>#ERROR!</v>
      </c>
    </row>
    <row r="128">
      <c r="A128" s="2" t="str">
        <f>'PRODUCTION LIST VOLUMES'!#REF!</f>
        <v>#ERROR!</v>
      </c>
      <c r="B128" s="308" t="str">
        <f>SIMPLvolumes!#REF!*SUM(SIMPLvolumes!#REF!)</f>
        <v>#ERROR!</v>
      </c>
      <c r="C128" s="308" t="str">
        <f>SIMPLvolumes!#REF!*SUM(SIMPLvolumes!#REF!)</f>
        <v>#ERROR!</v>
      </c>
      <c r="D128" s="308" t="str">
        <f>SIMPLvolumes!#REF!*SUM(SIMPLvolumes!#REF!)</f>
        <v>#ERROR!</v>
      </c>
      <c r="E128" s="308" t="str">
        <f>SIMPLvolumes!#REF!*SUM(SIMPLvolumes!#REF!)</f>
        <v>#ERROR!</v>
      </c>
      <c r="F128" s="308" t="str">
        <f>SIMPLvolumes!#REF!*SUM(SIMPLvolumes!#REF!)</f>
        <v>#ERROR!</v>
      </c>
      <c r="G128" s="308" t="str">
        <f>SIMPLvolumes!#REF!*SUM(SIMPLvolumes!#REF!)</f>
        <v>#ERROR!</v>
      </c>
      <c r="H128" s="308" t="str">
        <f t="shared" si="4"/>
        <v>#ERROR!</v>
      </c>
      <c r="I128" s="308" t="str">
        <f t="shared" si="5"/>
        <v>#ERROR!</v>
      </c>
      <c r="J128" s="308" t="str">
        <f>SIMPLvolumes!#REF!*SUM(SIMPLvolumes!#REF!)/3.125</f>
        <v>#ERROR!</v>
      </c>
      <c r="K128" s="308" t="str">
        <f>SIMPLvolumes!#REF!</f>
        <v>#ERROR!</v>
      </c>
    </row>
    <row r="129">
      <c r="A129" s="2" t="str">
        <f>'PRODUCTION LIST VOLUMES'!A147</f>
        <v>11E</v>
      </c>
      <c r="B129" s="308">
        <f>SIMPLvolumes!AP148*SUM(SIMPLvolumes!Z148:AJ148)</f>
        <v>0</v>
      </c>
      <c r="C129" s="308">
        <f>SIMPLvolumes!AQ148*SUM(SIMPLvolumes!Z148:AJ148)</f>
        <v>0</v>
      </c>
      <c r="D129" s="308">
        <f>SIMPLvolumes!AR148*SUM(SIMPLvolumes!Z148:AJ148)</f>
        <v>0</v>
      </c>
      <c r="E129" s="308">
        <f>SIMPLvolumes!AS148*SUM(SIMPLvolumes!Z148:AJ148)</f>
        <v>0</v>
      </c>
      <c r="F129" s="308">
        <f>SIMPLvolumes!AT148*SUM(SIMPLvolumes!Z148:AJ148)</f>
        <v>0</v>
      </c>
      <c r="G129" s="308">
        <f>SIMPLvolumes!AU148*SUM(SIMPLvolumes!Z148:AJ148)</f>
        <v>0</v>
      </c>
      <c r="H129" s="308">
        <f t="shared" si="4"/>
        <v>0</v>
      </c>
      <c r="I129" s="308">
        <f t="shared" si="5"/>
        <v>0</v>
      </c>
      <c r="J129" s="308">
        <f>SIMPLvolumes!AW148*SUM(SIMPLvolumes!Z148:AJ148)/3.125</f>
        <v>0</v>
      </c>
      <c r="K129" s="308" t="str">
        <f>SIMPLvolumes!AV148</f>
        <v/>
      </c>
    </row>
    <row r="130">
      <c r="A130" s="2" t="str">
        <f>'PRODUCTION LIST VOLUMES'!A148</f>
        <v>11F</v>
      </c>
      <c r="B130" s="308">
        <f>SIMPLvolumes!AP150*SUM(SIMPLvolumes!Z150:AJ150)</f>
        <v>0</v>
      </c>
      <c r="C130" s="308">
        <f>SIMPLvolumes!AQ150*SUM(SIMPLvolumes!Z150:AJ150)</f>
        <v>0</v>
      </c>
      <c r="D130" s="308">
        <f>SIMPLvolumes!AR150*SUM(SIMPLvolumes!Z150:AJ150)</f>
        <v>0</v>
      </c>
      <c r="E130" s="308">
        <f>SIMPLvolumes!AS150*SUM(SIMPLvolumes!Z150:AJ150)</f>
        <v>0</v>
      </c>
      <c r="F130" s="308">
        <f>SIMPLvolumes!AT150*SUM(SIMPLvolumes!Z150:AJ150)</f>
        <v>0</v>
      </c>
      <c r="G130" s="308">
        <f>SIMPLvolumes!AU150*SUM(SIMPLvolumes!Z150:AJ150)</f>
        <v>0</v>
      </c>
      <c r="H130" s="308">
        <f t="shared" si="4"/>
        <v>0</v>
      </c>
      <c r="I130" s="308">
        <f t="shared" si="5"/>
        <v>0</v>
      </c>
      <c r="J130" s="308">
        <f>SIMPLvolumes!AW150*SUM(SIMPLvolumes!Z150:AJ150)/3.125</f>
        <v>0</v>
      </c>
      <c r="K130" s="308" t="str">
        <f>SIMPLvolumes!AV150</f>
        <v/>
      </c>
    </row>
    <row r="131">
      <c r="A131" s="2" t="str">
        <f>'PRODUCTION LIST VOLUMES'!A149</f>
        <v>11G</v>
      </c>
      <c r="B131" s="308">
        <f>SIMPLvolumes!AP151*SUM(SIMPLvolumes!Z151:AJ151)</f>
        <v>0</v>
      </c>
      <c r="C131" s="308">
        <f>SIMPLvolumes!AQ151*SUM(SIMPLvolumes!Z151:AJ151)</f>
        <v>0</v>
      </c>
      <c r="D131" s="308">
        <f>SIMPLvolumes!AR151*SUM(SIMPLvolumes!Z151:AJ151)</f>
        <v>0</v>
      </c>
      <c r="E131" s="308">
        <f>SIMPLvolumes!AS151*SUM(SIMPLvolumes!Z151:AJ151)</f>
        <v>0</v>
      </c>
      <c r="F131" s="308">
        <f>SIMPLvolumes!AT151*SUM(SIMPLvolumes!Z151:AJ151)</f>
        <v>0</v>
      </c>
      <c r="G131" s="308">
        <f>SIMPLvolumes!AU151*SUM(SIMPLvolumes!Z151:AJ151)</f>
        <v>0</v>
      </c>
      <c r="H131" s="308">
        <f t="shared" si="4"/>
        <v>0</v>
      </c>
      <c r="I131" s="308">
        <f t="shared" si="5"/>
        <v>0</v>
      </c>
      <c r="J131" s="308">
        <f>SIMPLvolumes!AW151*SUM(SIMPLvolumes!Z151:AJ151)/3.125</f>
        <v>0</v>
      </c>
      <c r="K131" s="308" t="str">
        <f>SIMPLvolumes!AV151</f>
        <v/>
      </c>
    </row>
    <row r="132">
      <c r="A132" s="2" t="str">
        <f>'PRODUCTION LIST VOLUMES'!A150</f>
        <v/>
      </c>
      <c r="B132" s="308">
        <f>SIMPLvolumes!AP152*SUM(SIMPLvolumes!Z152:AJ152)</f>
        <v>0</v>
      </c>
      <c r="C132" s="308">
        <f>SIMPLvolumes!AQ152*SUM(SIMPLvolumes!Z152:AJ152)</f>
        <v>0</v>
      </c>
      <c r="D132" s="308">
        <f>SIMPLvolumes!AR152*SUM(SIMPLvolumes!Z152:AJ152)</f>
        <v>0</v>
      </c>
      <c r="E132" s="308">
        <f>SIMPLvolumes!AS152*SUM(SIMPLvolumes!Z152:AJ152)</f>
        <v>0</v>
      </c>
      <c r="F132" s="308">
        <f>SIMPLvolumes!AT152*SUM(SIMPLvolumes!Z152:AJ152)</f>
        <v>0</v>
      </c>
      <c r="G132" s="308">
        <f>SIMPLvolumes!AU152*SUM(SIMPLvolumes!Z152:AJ152)</f>
        <v>0</v>
      </c>
      <c r="H132" s="308">
        <f t="shared" si="4"/>
        <v>0</v>
      </c>
      <c r="I132" s="308">
        <f t="shared" si="5"/>
        <v>0</v>
      </c>
      <c r="J132" s="308">
        <f>SIMPLvolumes!AW152*SUM(SIMPLvolumes!Z152:AJ152)/3.125</f>
        <v>0</v>
      </c>
      <c r="K132" s="308" t="str">
        <f>SIMPLvolumes!AV152</f>
        <v/>
      </c>
    </row>
    <row r="133">
      <c r="A133" s="2" t="str">
        <f>'PRODUCTION LIST VOLUMES'!A151</f>
        <v/>
      </c>
      <c r="B133" s="308">
        <f>SIMPLvolumes!AP153*SUM(SIMPLvolumes!Z153:AJ153)</f>
        <v>0</v>
      </c>
      <c r="C133" s="308">
        <f>SIMPLvolumes!AQ153*SUM(SIMPLvolumes!Z153:AJ153)</f>
        <v>0</v>
      </c>
      <c r="D133" s="308">
        <f>SIMPLvolumes!AR153*SUM(SIMPLvolumes!Z153:AJ153)</f>
        <v>0</v>
      </c>
      <c r="E133" s="308">
        <f>SIMPLvolumes!AS153*SUM(SIMPLvolumes!Z153:AJ153)</f>
        <v>0</v>
      </c>
      <c r="F133" s="308">
        <f>SIMPLvolumes!AT153*SUM(SIMPLvolumes!Z153:AJ153)</f>
        <v>0</v>
      </c>
      <c r="G133" s="308">
        <f>SIMPLvolumes!AU153*SUM(SIMPLvolumes!Z153:AJ153)</f>
        <v>0</v>
      </c>
      <c r="H133" s="308">
        <f t="shared" si="4"/>
        <v>0</v>
      </c>
      <c r="I133" s="308">
        <f t="shared" si="5"/>
        <v>0</v>
      </c>
      <c r="J133" s="308">
        <f>SIMPLvolumes!AW153*SUM(SIMPLvolumes!Z153:AJ153)/3.125</f>
        <v>0</v>
      </c>
      <c r="K133" s="308" t="str">
        <f>SIMPLvolumes!AV153</f>
        <v/>
      </c>
    </row>
    <row r="134">
      <c r="A134" s="2" t="str">
        <f>'PRODUCTION LIST VOLUMES'!A152</f>
        <v/>
      </c>
      <c r="B134" s="308">
        <f>SIMPLvolumes!AP154*SUM(SIMPLvolumes!Z154:AJ154)</f>
        <v>0</v>
      </c>
      <c r="C134" s="308">
        <f>SIMPLvolumes!AQ154*SUM(SIMPLvolumes!Z154:AJ154)</f>
        <v>0</v>
      </c>
      <c r="D134" s="308">
        <f>SIMPLvolumes!AR154*SUM(SIMPLvolumes!Z154:AJ154)</f>
        <v>0</v>
      </c>
      <c r="E134" s="308">
        <f>SIMPLvolumes!AS154*SUM(SIMPLvolumes!Z154:AJ154)</f>
        <v>0</v>
      </c>
      <c r="F134" s="308">
        <f>SIMPLvolumes!AT154*SUM(SIMPLvolumes!Z154:AJ154)</f>
        <v>0</v>
      </c>
      <c r="G134" s="308">
        <f>SIMPLvolumes!AU154*SUM(SIMPLvolumes!Z154:AJ154)</f>
        <v>0</v>
      </c>
      <c r="H134" s="308">
        <f t="shared" si="4"/>
        <v>0</v>
      </c>
      <c r="I134" s="308">
        <f t="shared" si="5"/>
        <v>0</v>
      </c>
      <c r="J134" s="308">
        <f>SIMPLvolumes!AW154*SUM(SIMPLvolumes!Z154:AJ154)/3.125</f>
        <v>0</v>
      </c>
      <c r="K134" s="308" t="str">
        <f>SIMPLvolumes!AV154</f>
        <v/>
      </c>
    </row>
    <row r="135">
      <c r="A135" s="2" t="str">
        <f>'PRODUCTION LIST VOLUMES'!A153</f>
        <v/>
      </c>
      <c r="B135" s="308">
        <f>SIMPLvolumes!AP155*SUM(SIMPLvolumes!Z155:AJ155)</f>
        <v>0</v>
      </c>
      <c r="C135" s="308">
        <f>SIMPLvolumes!AQ155*SUM(SIMPLvolumes!Z155:AJ155)</f>
        <v>0</v>
      </c>
      <c r="D135" s="308">
        <f>SIMPLvolumes!AR155*SUM(SIMPLvolumes!Z155:AJ155)</f>
        <v>0</v>
      </c>
      <c r="E135" s="308">
        <f>SIMPLvolumes!AS155*SUM(SIMPLvolumes!Z155:AJ155)</f>
        <v>0</v>
      </c>
      <c r="F135" s="308">
        <f>SIMPLvolumes!AT155*SUM(SIMPLvolumes!Z155:AJ155)</f>
        <v>0</v>
      </c>
      <c r="G135" s="308">
        <f>SIMPLvolumes!AU155*SUM(SIMPLvolumes!Z155:AJ155)</f>
        <v>0</v>
      </c>
      <c r="H135" s="308">
        <f t="shared" si="4"/>
        <v>0</v>
      </c>
      <c r="I135" s="308">
        <f t="shared" si="5"/>
        <v>0</v>
      </c>
      <c r="J135" s="308">
        <f>SIMPLvolumes!AW155*SUM(SIMPLvolumes!Z155:AJ155)/3.125</f>
        <v>0</v>
      </c>
      <c r="K135" s="308" t="str">
        <f>SIMPLvolumes!AV155</f>
        <v/>
      </c>
    </row>
    <row r="136">
      <c r="A136" s="2" t="str">
        <f>'PRODUCTION LIST VOLUMES'!A154</f>
        <v/>
      </c>
      <c r="B136" s="308">
        <f>SIMPLvolumes!AP156*SUM(SIMPLvolumes!Z156:AJ156)</f>
        <v>0</v>
      </c>
      <c r="C136" s="308">
        <f>SIMPLvolumes!AQ156*SUM(SIMPLvolumes!Z156:AJ156)</f>
        <v>0</v>
      </c>
      <c r="D136" s="308">
        <f>SIMPLvolumes!AR156*SUM(SIMPLvolumes!Z156:AJ156)</f>
        <v>0</v>
      </c>
      <c r="E136" s="308">
        <f>SIMPLvolumes!AS156*SUM(SIMPLvolumes!Z156:AJ156)</f>
        <v>0</v>
      </c>
      <c r="F136" s="308">
        <f>SIMPLvolumes!AT156*SUM(SIMPLvolumes!Z156:AJ156)</f>
        <v>0</v>
      </c>
      <c r="G136" s="308">
        <f>SIMPLvolumes!AU156*SUM(SIMPLvolumes!Z156:AJ156)</f>
        <v>0</v>
      </c>
      <c r="H136" s="308">
        <f t="shared" si="4"/>
        <v>0</v>
      </c>
      <c r="I136" s="308">
        <f t="shared" si="5"/>
        <v>0</v>
      </c>
      <c r="J136" s="308">
        <f>SIMPLvolumes!AW156*SUM(SIMPLvolumes!Z156:AJ156)/3.125</f>
        <v>0</v>
      </c>
      <c r="K136" s="308" t="str">
        <f>SIMPLvolumes!AV156</f>
        <v/>
      </c>
    </row>
    <row r="137">
      <c r="A137" s="2" t="str">
        <f>'PRODUCTION LIST VOLUMES'!A155</f>
        <v/>
      </c>
      <c r="B137" s="308">
        <f>SIMPLvolumes!AP157*SUM(SIMPLvolumes!Z157:AJ157)</f>
        <v>0</v>
      </c>
      <c r="C137" s="308">
        <f>SIMPLvolumes!AQ157*SUM(SIMPLvolumes!Z157:AJ157)</f>
        <v>0</v>
      </c>
      <c r="D137" s="308">
        <f>SIMPLvolumes!AR157*SUM(SIMPLvolumes!Z157:AJ157)</f>
        <v>0</v>
      </c>
      <c r="E137" s="308">
        <f>SIMPLvolumes!AS157*SUM(SIMPLvolumes!Z157:AJ157)</f>
        <v>0</v>
      </c>
      <c r="F137" s="308">
        <f>SIMPLvolumes!AT157*SUM(SIMPLvolumes!Z157:AJ157)</f>
        <v>0</v>
      </c>
      <c r="G137" s="308">
        <f>SIMPLvolumes!AU157*SUM(SIMPLvolumes!Z157:AJ157)</f>
        <v>0</v>
      </c>
      <c r="H137" s="308">
        <f t="shared" si="4"/>
        <v>0</v>
      </c>
      <c r="I137" s="308">
        <f t="shared" si="5"/>
        <v>0</v>
      </c>
      <c r="J137" s="308">
        <f>SIMPLvolumes!AW157*SUM(SIMPLvolumes!Z157:AJ157)/3.125</f>
        <v>0</v>
      </c>
      <c r="K137" s="308" t="str">
        <f>SIMPLvolumes!AV157</f>
        <v/>
      </c>
    </row>
    <row r="138">
      <c r="A138" s="2" t="str">
        <f>'PRODUCTION LIST VOLUMES'!A156</f>
        <v/>
      </c>
      <c r="B138" s="308">
        <f>SIMPLvolumes!AP158*SUM(SIMPLvolumes!Z158:AJ158)</f>
        <v>0</v>
      </c>
      <c r="C138" s="308">
        <f>SIMPLvolumes!AQ158*SUM(SIMPLvolumes!Z158:AJ158)</f>
        <v>0</v>
      </c>
      <c r="D138" s="308">
        <f>SIMPLvolumes!AR158*SUM(SIMPLvolumes!Z158:AJ158)</f>
        <v>0</v>
      </c>
      <c r="E138" s="308">
        <f>SIMPLvolumes!AS158*SUM(SIMPLvolumes!Z158:AJ158)</f>
        <v>0</v>
      </c>
      <c r="F138" s="308">
        <f>SIMPLvolumes!AT158*SUM(SIMPLvolumes!Z158:AJ158)</f>
        <v>0</v>
      </c>
      <c r="G138" s="308">
        <f>SIMPLvolumes!AU158*SUM(SIMPLvolumes!Z158:AJ158)</f>
        <v>0</v>
      </c>
      <c r="H138" s="308">
        <f t="shared" si="4"/>
        <v>0</v>
      </c>
      <c r="I138" s="308">
        <f t="shared" si="5"/>
        <v>0</v>
      </c>
      <c r="J138" s="308">
        <f>SIMPLvolumes!AW158*SUM(SIMPLvolumes!Z158:AJ158)/3.125</f>
        <v>0</v>
      </c>
      <c r="K138" s="308" t="str">
        <f>SIMPLvolumes!AV158</f>
        <v/>
      </c>
    </row>
    <row r="139">
      <c r="A139" s="2" t="str">
        <f>'PRODUCTION LIST VOLUMES'!A157</f>
        <v/>
      </c>
      <c r="B139" s="308">
        <f>SIMPLvolumes!AP159*SUM(SIMPLvolumes!Z159:AJ159)</f>
        <v>0</v>
      </c>
      <c r="C139" s="308">
        <f>SIMPLvolumes!AQ159*SUM(SIMPLvolumes!Z159:AJ159)</f>
        <v>0</v>
      </c>
      <c r="D139" s="308">
        <f>SIMPLvolumes!AR159*SUM(SIMPLvolumes!Z159:AJ159)</f>
        <v>0</v>
      </c>
      <c r="E139" s="308">
        <f>SIMPLvolumes!AS159*SUM(SIMPLvolumes!Z159:AJ159)</f>
        <v>0</v>
      </c>
      <c r="F139" s="308">
        <f>SIMPLvolumes!AT159*SUM(SIMPLvolumes!Z159:AJ159)</f>
        <v>0</v>
      </c>
      <c r="G139" s="308">
        <f>SIMPLvolumes!AU159*SUM(SIMPLvolumes!Z159:AJ159)</f>
        <v>0</v>
      </c>
      <c r="H139" s="308">
        <f t="shared" si="4"/>
        <v>0</v>
      </c>
      <c r="I139" s="308">
        <f t="shared" si="5"/>
        <v>0</v>
      </c>
      <c r="J139" s="308">
        <f>SIMPLvolumes!AW159*SUM(SIMPLvolumes!Z159:AJ159)/3.125</f>
        <v>0</v>
      </c>
      <c r="K139" s="308" t="str">
        <f>SIMPLvolumes!AV159</f>
        <v/>
      </c>
    </row>
    <row r="140">
      <c r="A140" s="2" t="str">
        <f>'PRODUCTION LIST VOLUMES'!A158</f>
        <v/>
      </c>
      <c r="B140" s="308">
        <f>SIMPLvolumes!AP160*SUM(SIMPLvolumes!Z160:AJ160)</f>
        <v>0</v>
      </c>
      <c r="C140" s="308">
        <f>SIMPLvolumes!AQ160*SUM(SIMPLvolumes!Z160:AJ160)</f>
        <v>0</v>
      </c>
      <c r="D140" s="308">
        <f>SIMPLvolumes!AR160*SUM(SIMPLvolumes!Z160:AJ160)</f>
        <v>0</v>
      </c>
      <c r="E140" s="308">
        <f>SIMPLvolumes!AS160*SUM(SIMPLvolumes!Z160:AJ160)</f>
        <v>0</v>
      </c>
      <c r="F140" s="308">
        <f>SIMPLvolumes!AT160*SUM(SIMPLvolumes!Z160:AJ160)</f>
        <v>0</v>
      </c>
      <c r="G140" s="308">
        <f>SIMPLvolumes!AU160*SUM(SIMPLvolumes!Z160:AJ160)</f>
        <v>0</v>
      </c>
      <c r="H140" s="308">
        <f t="shared" si="4"/>
        <v>0</v>
      </c>
      <c r="I140" s="308">
        <f t="shared" si="5"/>
        <v>0</v>
      </c>
      <c r="J140" s="308">
        <f>SIMPLvolumes!AW160*SUM(SIMPLvolumes!Z160:AJ160)/3.125</f>
        <v>0</v>
      </c>
      <c r="K140" s="308" t="str">
        <f>SIMPLvolumes!AV160</f>
        <v/>
      </c>
    </row>
    <row r="141">
      <c r="A141" s="2" t="str">
        <f>'PRODUCTION LIST VOLUMES'!A159</f>
        <v/>
      </c>
      <c r="B141" s="308">
        <f>SIMPLvolumes!AP161*SUM(SIMPLvolumes!Z161:AJ161)</f>
        <v>0</v>
      </c>
      <c r="C141" s="308">
        <f>SIMPLvolumes!AQ161*SUM(SIMPLvolumes!Z161:AJ161)</f>
        <v>0</v>
      </c>
      <c r="D141" s="308">
        <f>SIMPLvolumes!AR161*SUM(SIMPLvolumes!Z161:AJ161)</f>
        <v>0</v>
      </c>
      <c r="E141" s="308">
        <f>SIMPLvolumes!AS161*SUM(SIMPLvolumes!Z161:AJ161)</f>
        <v>0</v>
      </c>
      <c r="F141" s="308">
        <f>SIMPLvolumes!AT161*SUM(SIMPLvolumes!Z161:AJ161)</f>
        <v>0</v>
      </c>
      <c r="G141" s="308">
        <f>SIMPLvolumes!AU161*SUM(SIMPLvolumes!Z161:AJ161)</f>
        <v>0</v>
      </c>
      <c r="H141" s="308">
        <f t="shared" si="4"/>
        <v>0</v>
      </c>
      <c r="I141" s="308">
        <f t="shared" si="5"/>
        <v>0</v>
      </c>
      <c r="J141" s="308">
        <f>SIMPLvolumes!AW161*SUM(SIMPLvolumes!Z161:AJ161)/3.125</f>
        <v>0</v>
      </c>
      <c r="K141" s="308" t="str">
        <f>SIMPLvolumes!AV161</f>
        <v/>
      </c>
    </row>
    <row r="142">
      <c r="A142" s="2" t="str">
        <f>'PRODUCTION LIST VOLUMES'!A160</f>
        <v/>
      </c>
      <c r="B142" s="308">
        <f>SIMPLvolumes!AP162*SUM(SIMPLvolumes!Z162:AJ162)</f>
        <v>0</v>
      </c>
      <c r="C142" s="308">
        <f>SIMPLvolumes!AQ162*SUM(SIMPLvolumes!Z162:AJ162)</f>
        <v>0</v>
      </c>
      <c r="D142" s="308">
        <f>SIMPLvolumes!AR162*SUM(SIMPLvolumes!Z162:AJ162)</f>
        <v>0</v>
      </c>
      <c r="E142" s="308">
        <f>SIMPLvolumes!AS162*SUM(SIMPLvolumes!Z162:AJ162)</f>
        <v>0</v>
      </c>
      <c r="F142" s="308">
        <f>SIMPLvolumes!AT162*SUM(SIMPLvolumes!Z162:AJ162)</f>
        <v>0</v>
      </c>
      <c r="G142" s="308">
        <f>SIMPLvolumes!AU162*SUM(SIMPLvolumes!Z162:AJ162)</f>
        <v>0</v>
      </c>
      <c r="H142" s="308">
        <f t="shared" si="4"/>
        <v>0</v>
      </c>
      <c r="I142" s="308">
        <f t="shared" si="5"/>
        <v>0</v>
      </c>
      <c r="J142" s="308">
        <f>SIMPLvolumes!AW162*SUM(SIMPLvolumes!Z162:AJ162)/3.125</f>
        <v>0</v>
      </c>
      <c r="K142" s="308" t="str">
        <f>SIMPLvolumes!AV162</f>
        <v/>
      </c>
    </row>
    <row r="143">
      <c r="B143" s="308">
        <f>SIMPLvolumes!AP174*SUM(SIMPLvolumes!Z174:AJ174)</f>
        <v>0</v>
      </c>
      <c r="C143" s="308">
        <f>SIMPLvolumes!AQ174*SUM(SIMPLvolumes!Z174:AJ174)</f>
        <v>0</v>
      </c>
      <c r="D143" s="308">
        <f>SIMPLvolumes!AR174*SUM(SIMPLvolumes!Z174:AJ174)</f>
        <v>0</v>
      </c>
      <c r="E143" s="308">
        <f>SIMPLvolumes!AS174*SUM(SIMPLvolumes!Z174:AJ174)</f>
        <v>0</v>
      </c>
      <c r="F143" s="308">
        <f>SIMPLvolumes!AT174*SUM(SIMPLvolumes!Z174:AJ174)</f>
        <v>0</v>
      </c>
      <c r="G143" s="308">
        <f>SIMPLvolumes!AU174*SUM(SIMPLvolumes!Z174:AJ174)</f>
        <v>0</v>
      </c>
      <c r="H143" s="308">
        <f t="shared" si="4"/>
        <v>0</v>
      </c>
      <c r="I143" s="308">
        <f t="shared" si="5"/>
        <v>0</v>
      </c>
      <c r="J143" s="308">
        <f>SIMPLvolumes!AW174*SUM(SIMPLvolumes!Z174:AJ174)/3.125</f>
        <v>0</v>
      </c>
      <c r="K143" s="308" t="str">
        <f>SIMPLvolumes!AV174</f>
        <v/>
      </c>
    </row>
    <row r="144">
      <c r="B144" s="308">
        <f>SIMPLvolumes!AP175*SUM(SIMPLvolumes!Z175:AJ175)</f>
        <v>0</v>
      </c>
      <c r="C144" s="308">
        <f>SIMPLvolumes!AQ175*SUM(SIMPLvolumes!Z175:AJ175)</f>
        <v>0</v>
      </c>
      <c r="D144" s="308">
        <f>SIMPLvolumes!AR175*SUM(SIMPLvolumes!Z175:AJ175)</f>
        <v>0</v>
      </c>
      <c r="E144" s="308">
        <f>SIMPLvolumes!AS175*SUM(SIMPLvolumes!Z175:AJ175)</f>
        <v>0</v>
      </c>
      <c r="F144" s="308">
        <f>SIMPLvolumes!AT175*SUM(SIMPLvolumes!Z175:AJ175)</f>
        <v>0</v>
      </c>
      <c r="G144" s="308">
        <f>SIMPLvolumes!AU175*SUM(SIMPLvolumes!Z175:AJ175)</f>
        <v>0</v>
      </c>
      <c r="H144" s="308">
        <f t="shared" si="4"/>
        <v>0</v>
      </c>
      <c r="I144" s="308">
        <f t="shared" si="5"/>
        <v>0</v>
      </c>
      <c r="J144" s="308">
        <f>SIMPLvolumes!AW175*SUM(SIMPLvolumes!Z175:AJ175)/3.125</f>
        <v>0</v>
      </c>
      <c r="K144" s="308" t="str">
        <f>SIMPLvolumes!AV175</f>
        <v/>
      </c>
    </row>
    <row r="145">
      <c r="B145" s="308">
        <f>SIMPLvolumes!AP176*SUM(SIMPLvolumes!Z176:AJ176)</f>
        <v>0</v>
      </c>
      <c r="C145" s="308">
        <f>SIMPLvolumes!AQ176*SUM(SIMPLvolumes!Z176:AJ176)</f>
        <v>0</v>
      </c>
      <c r="D145" s="308">
        <f>SIMPLvolumes!AR176*SUM(SIMPLvolumes!Z176:AJ176)</f>
        <v>0</v>
      </c>
      <c r="E145" s="308">
        <f>SIMPLvolumes!AS176*SUM(SIMPLvolumes!Z176:AJ176)</f>
        <v>0</v>
      </c>
      <c r="F145" s="308">
        <f>SIMPLvolumes!AT176*SUM(SIMPLvolumes!Z176:AJ176)</f>
        <v>0</v>
      </c>
      <c r="G145" s="308">
        <f>SIMPLvolumes!AU176*SUM(SIMPLvolumes!Z176:AJ176)</f>
        <v>0</v>
      </c>
      <c r="H145" s="308">
        <f t="shared" si="4"/>
        <v>0</v>
      </c>
      <c r="I145" s="308">
        <f t="shared" si="5"/>
        <v>0</v>
      </c>
      <c r="J145" s="308">
        <f>SIMPLvolumes!AW176*SUM(SIMPLvolumes!Z176:AJ176)/3.125</f>
        <v>0</v>
      </c>
      <c r="K145" s="308" t="str">
        <f>SIMPLvolumes!AV176</f>
        <v/>
      </c>
    </row>
    <row r="146">
      <c r="B146" s="308">
        <f>SIMPLvolumes!AP177*SUM(SIMPLvolumes!Z177:AJ177)</f>
        <v>0</v>
      </c>
      <c r="C146" s="308">
        <f>SIMPLvolumes!AQ177*SUM(SIMPLvolumes!Z177:AJ177)</f>
        <v>0</v>
      </c>
      <c r="D146" s="308">
        <f>SIMPLvolumes!AR177*SUM(SIMPLvolumes!Z177:AJ177)</f>
        <v>0</v>
      </c>
      <c r="E146" s="308">
        <f>SIMPLvolumes!AS177*SUM(SIMPLvolumes!Z177:AJ177)</f>
        <v>0</v>
      </c>
      <c r="F146" s="308">
        <f>SIMPLvolumes!AT177*SUM(SIMPLvolumes!Z177:AJ177)</f>
        <v>0</v>
      </c>
      <c r="G146" s="308">
        <f>SIMPLvolumes!AU177*SUM(SIMPLvolumes!Z177:AJ177)</f>
        <v>0</v>
      </c>
      <c r="H146" s="308">
        <f t="shared" si="4"/>
        <v>0</v>
      </c>
      <c r="I146" s="308">
        <f t="shared" si="5"/>
        <v>0</v>
      </c>
      <c r="J146" s="308">
        <f>SIMPLvolumes!AW177*SUM(SIMPLvolumes!Z177:AJ177)/3.125</f>
        <v>0</v>
      </c>
      <c r="K146" s="308" t="str">
        <f>SIMPLvolumes!AV177</f>
        <v/>
      </c>
    </row>
    <row r="147">
      <c r="B147" s="308">
        <f>SIMPLvolumes!AP178*SUM(SIMPLvolumes!Z178:AJ178)</f>
        <v>0</v>
      </c>
      <c r="C147" s="308">
        <f>SIMPLvolumes!AQ178*SUM(SIMPLvolumes!Z178:AJ178)</f>
        <v>0</v>
      </c>
      <c r="D147" s="308">
        <f>SIMPLvolumes!AR178*SUM(SIMPLvolumes!Z178:AJ178)</f>
        <v>0</v>
      </c>
      <c r="E147" s="308">
        <f>SIMPLvolumes!AS178*SUM(SIMPLvolumes!Z178:AJ178)</f>
        <v>0</v>
      </c>
      <c r="F147" s="308">
        <f>SIMPLvolumes!AT178*SUM(SIMPLvolumes!Z178:AJ178)</f>
        <v>0</v>
      </c>
      <c r="G147" s="308">
        <f>SIMPLvolumes!AU178*SUM(SIMPLvolumes!Z178:AJ178)</f>
        <v>0</v>
      </c>
      <c r="H147" s="308">
        <f t="shared" si="4"/>
        <v>0</v>
      </c>
      <c r="I147" s="308">
        <f t="shared" si="5"/>
        <v>0</v>
      </c>
      <c r="J147" s="308">
        <f>SIMPLvolumes!AW178*SUM(SIMPLvolumes!Z178:AJ178)/3.125</f>
        <v>0</v>
      </c>
      <c r="K147" s="308" t="str">
        <f>SIMPLvolumes!AV178</f>
        <v/>
      </c>
    </row>
    <row r="148">
      <c r="B148" s="308">
        <f>SIMPLvolumes!AP179*SUM(SIMPLvolumes!Z179:AJ179)</f>
        <v>0</v>
      </c>
      <c r="C148" s="308">
        <f>SIMPLvolumes!AQ179*SUM(SIMPLvolumes!Z179:AJ179)</f>
        <v>0</v>
      </c>
      <c r="D148" s="308">
        <f>SIMPLvolumes!AR179*SUM(SIMPLvolumes!Z179:AJ179)</f>
        <v>0</v>
      </c>
      <c r="E148" s="308">
        <f>SIMPLvolumes!AS179*SUM(SIMPLvolumes!Z179:AJ179)</f>
        <v>0</v>
      </c>
      <c r="F148" s="308">
        <f>SIMPLvolumes!AT179*SUM(SIMPLvolumes!Z179:AJ179)</f>
        <v>0</v>
      </c>
      <c r="G148" s="308">
        <f>SIMPLvolumes!AU179*SUM(SIMPLvolumes!Z179:AJ179)</f>
        <v>0</v>
      </c>
      <c r="H148" s="308">
        <f t="shared" si="4"/>
        <v>0</v>
      </c>
      <c r="I148" s="308">
        <f t="shared" si="5"/>
        <v>0</v>
      </c>
      <c r="J148" s="308">
        <f>SIMPLvolumes!AW179*SUM(SIMPLvolumes!Z179:AJ179)/3.125</f>
        <v>0</v>
      </c>
      <c r="K148" s="308" t="str">
        <f>SIMPLvolumes!AV179</f>
        <v/>
      </c>
    </row>
    <row r="149">
      <c r="B149" s="308">
        <f>SIMPLvolumes!AP180*SUM(SIMPLvolumes!Z180:AJ180)</f>
        <v>0</v>
      </c>
      <c r="C149" s="308">
        <f>SIMPLvolumes!AQ180*SUM(SIMPLvolumes!Z180:AJ180)</f>
        <v>0</v>
      </c>
      <c r="D149" s="308">
        <f>SIMPLvolumes!AR180*SUM(SIMPLvolumes!Z180:AJ180)</f>
        <v>0</v>
      </c>
      <c r="E149" s="308">
        <f>SIMPLvolumes!AS180*SUM(SIMPLvolumes!Z180:AJ180)</f>
        <v>0</v>
      </c>
      <c r="F149" s="308">
        <f>SIMPLvolumes!AT180*SUM(SIMPLvolumes!Z180:AJ180)</f>
        <v>0</v>
      </c>
      <c r="G149" s="308">
        <f>SIMPLvolumes!AU180*SUM(SIMPLvolumes!Z180:AJ180)</f>
        <v>0</v>
      </c>
      <c r="H149" s="308">
        <f t="shared" si="4"/>
        <v>0</v>
      </c>
      <c r="I149" s="308">
        <f t="shared" si="5"/>
        <v>0</v>
      </c>
      <c r="J149" s="308">
        <f>SIMPLvolumes!AW180*SUM(SIMPLvolumes!Z180:AJ180)/3.125</f>
        <v>0</v>
      </c>
      <c r="K149" s="308" t="str">
        <f>SIMPLvolumes!AV180</f>
        <v/>
      </c>
    </row>
    <row r="150">
      <c r="B150" s="308">
        <f>SIMPLvolumes!AP181*SUM(SIMPLvolumes!Z181:AJ181)</f>
        <v>0</v>
      </c>
      <c r="C150" s="308">
        <f>SIMPLvolumes!AQ181*SUM(SIMPLvolumes!Z181:AJ181)</f>
        <v>0</v>
      </c>
      <c r="D150" s="308">
        <f>SIMPLvolumes!AR181*SUM(SIMPLvolumes!Z181:AJ181)</f>
        <v>0</v>
      </c>
      <c r="E150" s="308">
        <f>SIMPLvolumes!AS181*SUM(SIMPLvolumes!Z181:AJ181)</f>
        <v>0</v>
      </c>
      <c r="F150" s="308">
        <f>SIMPLvolumes!AT181*SUM(SIMPLvolumes!Z181:AJ181)</f>
        <v>0</v>
      </c>
      <c r="G150" s="308">
        <f>SIMPLvolumes!AU181*SUM(SIMPLvolumes!Z181:AJ181)</f>
        <v>0</v>
      </c>
      <c r="H150" s="308">
        <f t="shared" si="4"/>
        <v>0</v>
      </c>
      <c r="I150" s="308">
        <f t="shared" si="5"/>
        <v>0</v>
      </c>
      <c r="J150" s="308">
        <f>SIMPLvolumes!AW181*SUM(SIMPLvolumes!Z181:AJ181)/3.125</f>
        <v>0</v>
      </c>
      <c r="K150" s="308" t="str">
        <f>SIMPLvolumes!AV181</f>
        <v/>
      </c>
    </row>
    <row r="151">
      <c r="B151" s="308">
        <f>SIMPLvolumes!AP182*SUM(SIMPLvolumes!Z182:AJ182)</f>
        <v>0</v>
      </c>
      <c r="C151" s="308">
        <f>SIMPLvolumes!AQ182*SUM(SIMPLvolumes!Z182:AJ182)</f>
        <v>0</v>
      </c>
      <c r="D151" s="308">
        <f>SIMPLvolumes!AR182*SUM(SIMPLvolumes!Z182:AJ182)</f>
        <v>0</v>
      </c>
      <c r="E151" s="308">
        <f>SIMPLvolumes!AS182*SUM(SIMPLvolumes!Z182:AJ182)</f>
        <v>0</v>
      </c>
      <c r="F151" s="308">
        <f>SIMPLvolumes!AT182*SUM(SIMPLvolumes!Z182:AJ182)</f>
        <v>0</v>
      </c>
      <c r="G151" s="308">
        <f>SIMPLvolumes!AU182*SUM(SIMPLvolumes!Z182:AJ182)</f>
        <v>0</v>
      </c>
      <c r="H151" s="308">
        <f t="shared" si="4"/>
        <v>0</v>
      </c>
      <c r="I151" s="308">
        <f t="shared" si="5"/>
        <v>0</v>
      </c>
      <c r="J151" s="308">
        <f>SIMPLvolumes!AW182*SUM(SIMPLvolumes!Z182:AJ182)/3.125</f>
        <v>0</v>
      </c>
      <c r="K151" s="308" t="str">
        <f>SIMPLvolumes!AV182</f>
        <v/>
      </c>
    </row>
    <row r="152">
      <c r="B152" s="308">
        <f>SIMPLvolumes!AP183*SUM(SIMPLvolumes!Z183:AJ183)</f>
        <v>0</v>
      </c>
      <c r="C152" s="308">
        <f>SIMPLvolumes!AQ183*SUM(SIMPLvolumes!Z183:AJ183)</f>
        <v>0</v>
      </c>
      <c r="D152" s="308">
        <f>SIMPLvolumes!AR183*SUM(SIMPLvolumes!Z183:AJ183)</f>
        <v>0</v>
      </c>
      <c r="E152" s="308">
        <f>SIMPLvolumes!AS183*SUM(SIMPLvolumes!Z183:AJ183)</f>
        <v>0</v>
      </c>
      <c r="F152" s="308">
        <f>SIMPLvolumes!AT183*SUM(SIMPLvolumes!Z183:AJ183)</f>
        <v>0</v>
      </c>
      <c r="G152" s="308">
        <f>SIMPLvolumes!AU183*SUM(SIMPLvolumes!Z183:AJ183)</f>
        <v>0</v>
      </c>
      <c r="H152" s="308">
        <f t="shared" si="4"/>
        <v>0</v>
      </c>
      <c r="I152" s="308">
        <f t="shared" si="5"/>
        <v>0</v>
      </c>
      <c r="J152" s="308">
        <f>SIMPLvolumes!AW183*SUM(SIMPLvolumes!Z183:AJ183)/3.125</f>
        <v>0</v>
      </c>
      <c r="K152" s="308" t="str">
        <f>SIMPLvolumes!AV183</f>
        <v/>
      </c>
    </row>
    <row r="153">
      <c r="B153" s="308">
        <f>SIMPLvolumes!AP184*SUM(SIMPLvolumes!Z184:AJ184)</f>
        <v>0</v>
      </c>
      <c r="C153" s="308">
        <f>SIMPLvolumes!AQ184*SUM(SIMPLvolumes!Z184:AJ184)</f>
        <v>0</v>
      </c>
      <c r="D153" s="308">
        <f>SIMPLvolumes!AR184*SUM(SIMPLvolumes!Z184:AJ184)</f>
        <v>0</v>
      </c>
      <c r="E153" s="308">
        <f>SIMPLvolumes!AS184*SUM(SIMPLvolumes!Z184:AJ184)</f>
        <v>0</v>
      </c>
      <c r="F153" s="308">
        <f>SIMPLvolumes!AT184*SUM(SIMPLvolumes!Z184:AJ184)</f>
        <v>0</v>
      </c>
      <c r="G153" s="308">
        <f>SIMPLvolumes!AU184*SUM(SIMPLvolumes!Z184:AJ184)</f>
        <v>0</v>
      </c>
      <c r="H153" s="308">
        <f t="shared" si="4"/>
        <v>0</v>
      </c>
      <c r="I153" s="308">
        <f t="shared" si="5"/>
        <v>0</v>
      </c>
      <c r="J153" s="308">
        <f>SIMPLvolumes!AW184*SUM(SIMPLvolumes!Z184:AJ184)/3.125</f>
        <v>0</v>
      </c>
      <c r="K153" s="308" t="str">
        <f>SIMPLvolumes!AV184</f>
        <v/>
      </c>
    </row>
    <row r="154">
      <c r="B154" s="308">
        <f>SIMPLvolumes!AP185*SUM(SIMPLvolumes!Z185:AJ185)</f>
        <v>0</v>
      </c>
      <c r="C154" s="308">
        <f>SIMPLvolumes!AQ185*SUM(SIMPLvolumes!Z185:AJ185)</f>
        <v>0</v>
      </c>
      <c r="D154" s="308">
        <f>SIMPLvolumes!AR185*SUM(SIMPLvolumes!Z185:AJ185)</f>
        <v>0</v>
      </c>
      <c r="E154" s="308">
        <f>SIMPLvolumes!AS185*SUM(SIMPLvolumes!Z185:AJ185)</f>
        <v>0</v>
      </c>
      <c r="F154" s="308">
        <f>SIMPLvolumes!AT185*SUM(SIMPLvolumes!Z185:AJ185)</f>
        <v>0</v>
      </c>
      <c r="G154" s="308">
        <f>SIMPLvolumes!AU185*SUM(SIMPLvolumes!Z185:AJ185)</f>
        <v>0</v>
      </c>
      <c r="H154" s="308">
        <f t="shared" si="4"/>
        <v>0</v>
      </c>
      <c r="I154" s="308">
        <f t="shared" si="5"/>
        <v>0</v>
      </c>
      <c r="J154" s="308">
        <f>SIMPLvolumes!AW185*SUM(SIMPLvolumes!Z185:AJ185)/3.125</f>
        <v>0</v>
      </c>
      <c r="K154" s="308" t="str">
        <f>SIMPLvolumes!AV185</f>
        <v/>
      </c>
    </row>
    <row r="155">
      <c r="B155" s="308">
        <f>SIMPLvolumes!AP186*SUM(SIMPLvolumes!Z186:AJ186)</f>
        <v>0</v>
      </c>
      <c r="C155" s="308">
        <f>SIMPLvolumes!AQ186*SUM(SIMPLvolumes!Z186:AJ186)</f>
        <v>0</v>
      </c>
      <c r="D155" s="308">
        <f>SIMPLvolumes!AR186*SUM(SIMPLvolumes!Z186:AJ186)</f>
        <v>0</v>
      </c>
      <c r="E155" s="308">
        <f>SIMPLvolumes!AS186*SUM(SIMPLvolumes!Z186:AJ186)</f>
        <v>0</v>
      </c>
      <c r="F155" s="308">
        <f>SIMPLvolumes!AT186*SUM(SIMPLvolumes!Z186:AJ186)</f>
        <v>0</v>
      </c>
      <c r="G155" s="308">
        <f>SIMPLvolumes!AU186*SUM(SIMPLvolumes!Z186:AJ186)</f>
        <v>0</v>
      </c>
      <c r="H155" s="308">
        <f t="shared" si="4"/>
        <v>0</v>
      </c>
      <c r="I155" s="308">
        <f t="shared" si="5"/>
        <v>0</v>
      </c>
      <c r="J155" s="308">
        <f>SIMPLvolumes!AW186*SUM(SIMPLvolumes!Z186:AJ186)/3.125</f>
        <v>0</v>
      </c>
      <c r="K155" s="308" t="str">
        <f>SIMPLvolumes!AV186</f>
        <v/>
      </c>
    </row>
    <row r="156">
      <c r="B156" s="308">
        <f>SIMPLvolumes!AP187*SUM(SIMPLvolumes!Z187:AJ187)</f>
        <v>0</v>
      </c>
      <c r="C156" s="308">
        <f>SIMPLvolumes!AQ187*SUM(SIMPLvolumes!Z187:AJ187)</f>
        <v>0</v>
      </c>
      <c r="D156" s="308">
        <f>SIMPLvolumes!AR187*SUM(SIMPLvolumes!Z187:AJ187)</f>
        <v>0</v>
      </c>
      <c r="E156" s="308">
        <f>SIMPLvolumes!AS187*SUM(SIMPLvolumes!Z187:AJ187)</f>
        <v>0</v>
      </c>
      <c r="F156" s="308">
        <f>SIMPLvolumes!AT187*SUM(SIMPLvolumes!Z187:AJ187)</f>
        <v>0</v>
      </c>
      <c r="G156" s="308">
        <f>SIMPLvolumes!AU187*SUM(SIMPLvolumes!Z187:AJ187)</f>
        <v>0</v>
      </c>
      <c r="H156" s="308">
        <f t="shared" si="4"/>
        <v>0</v>
      </c>
      <c r="I156" s="308">
        <f t="shared" si="5"/>
        <v>0</v>
      </c>
      <c r="J156" s="308">
        <f>SIMPLvolumes!AW187*SUM(SIMPLvolumes!Z187:AJ187)/3.125</f>
        <v>0</v>
      </c>
      <c r="K156" s="308" t="str">
        <f>SIMPLvolumes!AV187</f>
        <v/>
      </c>
    </row>
    <row r="157">
      <c r="B157" s="308">
        <f>SIMPLvolumes!AP188*SUM(SIMPLvolumes!Z188:AJ188)</f>
        <v>0</v>
      </c>
      <c r="C157" s="308">
        <f>SIMPLvolumes!AQ188*SUM(SIMPLvolumes!Z188:AJ188)</f>
        <v>0</v>
      </c>
      <c r="D157" s="308">
        <f>SIMPLvolumes!AR188*SUM(SIMPLvolumes!Z188:AJ188)</f>
        <v>0</v>
      </c>
      <c r="E157" s="308">
        <f>SIMPLvolumes!AS188*SUM(SIMPLvolumes!Z188:AJ188)</f>
        <v>0</v>
      </c>
      <c r="F157" s="308">
        <f>SIMPLvolumes!AT188*SUM(SIMPLvolumes!Z188:AJ188)</f>
        <v>0</v>
      </c>
      <c r="G157" s="308">
        <f>SIMPLvolumes!AU188*SUM(SIMPLvolumes!Z188:AJ188)</f>
        <v>0</v>
      </c>
      <c r="H157" s="308">
        <f t="shared" si="4"/>
        <v>0</v>
      </c>
      <c r="I157" s="308">
        <f t="shared" si="5"/>
        <v>0</v>
      </c>
      <c r="J157" s="308">
        <f>SIMPLvolumes!AW188*SUM(SIMPLvolumes!Z188:AJ188)/3.125</f>
        <v>0</v>
      </c>
      <c r="K157" s="308" t="str">
        <f>SIMPLvolumes!AV188</f>
        <v/>
      </c>
    </row>
    <row r="158">
      <c r="B158" s="308">
        <f>SIMPLvolumes!AP189*SUM(SIMPLvolumes!Z189:AJ189)</f>
        <v>0</v>
      </c>
      <c r="C158" s="308">
        <f>SIMPLvolumes!AQ189*SUM(SIMPLvolumes!Z189:AJ189)</f>
        <v>0</v>
      </c>
      <c r="D158" s="308">
        <f>SIMPLvolumes!AR189*SUM(SIMPLvolumes!Z189:AJ189)</f>
        <v>0</v>
      </c>
      <c r="E158" s="308">
        <f>SIMPLvolumes!AS189*SUM(SIMPLvolumes!Z189:AJ189)</f>
        <v>0</v>
      </c>
      <c r="F158" s="308">
        <f>SIMPLvolumes!AT189*SUM(SIMPLvolumes!Z189:AJ189)</f>
        <v>0</v>
      </c>
      <c r="G158" s="308">
        <f>SIMPLvolumes!AU189*SUM(SIMPLvolumes!Z189:AJ189)</f>
        <v>0</v>
      </c>
      <c r="H158" s="308">
        <f t="shared" si="4"/>
        <v>0</v>
      </c>
      <c r="I158" s="308">
        <f t="shared" si="5"/>
        <v>0</v>
      </c>
      <c r="J158" s="308">
        <f>SIMPLvolumes!AW189*SUM(SIMPLvolumes!Z189:AJ189)/3.125</f>
        <v>0</v>
      </c>
      <c r="K158" s="308" t="str">
        <f>SIMPLvolumes!AV189</f>
        <v/>
      </c>
    </row>
    <row r="159">
      <c r="B159" s="308">
        <f>SIMPLvolumes!AP190*SUM(SIMPLvolumes!Z190:AJ190)</f>
        <v>0</v>
      </c>
      <c r="C159" s="308">
        <f>SIMPLvolumes!AQ190*SUM(SIMPLvolumes!Z190:AJ190)</f>
        <v>0</v>
      </c>
      <c r="D159" s="308">
        <f>SIMPLvolumes!AR190*SUM(SIMPLvolumes!Z190:AJ190)</f>
        <v>0</v>
      </c>
      <c r="E159" s="308">
        <f>SIMPLvolumes!AS190*SUM(SIMPLvolumes!Z190:AJ190)</f>
        <v>0</v>
      </c>
      <c r="F159" s="308">
        <f>SIMPLvolumes!AT190*SUM(SIMPLvolumes!Z190:AJ190)</f>
        <v>0</v>
      </c>
      <c r="G159" s="308">
        <f>SIMPLvolumes!AU190*SUM(SIMPLvolumes!Z190:AJ190)</f>
        <v>0</v>
      </c>
      <c r="H159" s="308">
        <f t="shared" si="4"/>
        <v>0</v>
      </c>
      <c r="I159" s="308">
        <f t="shared" si="5"/>
        <v>0</v>
      </c>
      <c r="J159" s="308">
        <f>SIMPLvolumes!AW190*SUM(SIMPLvolumes!Z190:AJ190)/3.125</f>
        <v>0</v>
      </c>
      <c r="K159" s="308" t="str">
        <f>SIMPLvolumes!AV190</f>
        <v/>
      </c>
    </row>
    <row r="160">
      <c r="B160" s="308">
        <f>SIMPLvolumes!AP191*SUM(SIMPLvolumes!Z191:AJ191)</f>
        <v>0</v>
      </c>
      <c r="C160" s="308">
        <f>SIMPLvolumes!AQ191*SUM(SIMPLvolumes!Z191:AJ191)</f>
        <v>0</v>
      </c>
      <c r="D160" s="308">
        <f>SIMPLvolumes!AR191*SUM(SIMPLvolumes!Z191:AJ191)</f>
        <v>0</v>
      </c>
      <c r="E160" s="308">
        <f>SIMPLvolumes!AS191*SUM(SIMPLvolumes!Z191:AJ191)</f>
        <v>0</v>
      </c>
      <c r="F160" s="308">
        <f>SIMPLvolumes!AT191*SUM(SIMPLvolumes!Z191:AJ191)</f>
        <v>0</v>
      </c>
      <c r="G160" s="308">
        <f>SIMPLvolumes!AU191*SUM(SIMPLvolumes!Z191:AJ191)</f>
        <v>0</v>
      </c>
      <c r="H160" s="308">
        <f t="shared" si="4"/>
        <v>0</v>
      </c>
      <c r="I160" s="308">
        <f t="shared" si="5"/>
        <v>0</v>
      </c>
      <c r="J160" s="308">
        <f>SIMPLvolumes!AW191*SUM(SIMPLvolumes!Z191:AJ191)/3.125</f>
        <v>0</v>
      </c>
      <c r="K160" s="308" t="str">
        <f>SIMPLvolumes!AV191</f>
        <v/>
      </c>
    </row>
    <row r="161">
      <c r="B161" s="308">
        <f>SIMPLvolumes!AP192*SUM(SIMPLvolumes!Z192:AJ192)</f>
        <v>0</v>
      </c>
      <c r="C161" s="308">
        <f>SIMPLvolumes!AQ192*SUM(SIMPLvolumes!Z192:AJ192)</f>
        <v>0</v>
      </c>
      <c r="D161" s="308">
        <f>SIMPLvolumes!AR192*SUM(SIMPLvolumes!Z192:AJ192)</f>
        <v>0</v>
      </c>
      <c r="E161" s="308">
        <f>SIMPLvolumes!AS192*SUM(SIMPLvolumes!Z192:AJ192)</f>
        <v>0</v>
      </c>
      <c r="F161" s="308">
        <f>SIMPLvolumes!AT192*SUM(SIMPLvolumes!Z192:AJ192)</f>
        <v>0</v>
      </c>
      <c r="G161" s="308">
        <f>SIMPLvolumes!AU192*SUM(SIMPLvolumes!Z192:AJ192)</f>
        <v>0</v>
      </c>
      <c r="H161" s="308">
        <f t="shared" si="4"/>
        <v>0</v>
      </c>
      <c r="I161" s="308">
        <f t="shared" si="5"/>
        <v>0</v>
      </c>
      <c r="J161" s="308">
        <f>SIMPLvolumes!AW192*SUM(SIMPLvolumes!Z192:AJ192)/3.125</f>
        <v>0</v>
      </c>
      <c r="K161" s="308" t="str">
        <f>SIMPLvolumes!AV192</f>
        <v/>
      </c>
    </row>
    <row r="162">
      <c r="B162" s="308">
        <f>SIMPLvolumes!AP193*SUM(SIMPLvolumes!Z193:AJ193)</f>
        <v>0</v>
      </c>
      <c r="C162" s="308">
        <f>SIMPLvolumes!AQ193*SUM(SIMPLvolumes!Z193:AJ193)</f>
        <v>0</v>
      </c>
      <c r="D162" s="308">
        <f>SIMPLvolumes!AR193*SUM(SIMPLvolumes!Z193:AJ193)</f>
        <v>0</v>
      </c>
      <c r="E162" s="308">
        <f>SIMPLvolumes!AS193*SUM(SIMPLvolumes!Z193:AJ193)</f>
        <v>0</v>
      </c>
      <c r="F162" s="308">
        <f>SIMPLvolumes!AT193*SUM(SIMPLvolumes!Z193:AJ193)</f>
        <v>0</v>
      </c>
      <c r="G162" s="308">
        <f>SIMPLvolumes!AU193*SUM(SIMPLvolumes!Z193:AJ193)</f>
        <v>0</v>
      </c>
      <c r="H162" s="308">
        <f t="shared" si="4"/>
        <v>0</v>
      </c>
      <c r="I162" s="308">
        <f t="shared" si="5"/>
        <v>0</v>
      </c>
      <c r="J162" s="308">
        <f>SIMPLvolumes!AW193*SUM(SIMPLvolumes!Z193:AJ193)/3.125</f>
        <v>0</v>
      </c>
      <c r="K162" s="308" t="str">
        <f>SIMPLvolumes!AV193</f>
        <v/>
      </c>
    </row>
    <row r="163">
      <c r="B163" s="308">
        <f>SIMPLvolumes!AP194*SUM(SIMPLvolumes!Z194:AJ194)</f>
        <v>0</v>
      </c>
      <c r="C163" s="308">
        <f>SIMPLvolumes!AQ194*SUM(SIMPLvolumes!Z194:AJ194)</f>
        <v>0</v>
      </c>
      <c r="D163" s="308">
        <f>SIMPLvolumes!AR194*SUM(SIMPLvolumes!Z194:AJ194)</f>
        <v>0</v>
      </c>
      <c r="E163" s="308">
        <f>SIMPLvolumes!AS194*SUM(SIMPLvolumes!Z194:AJ194)</f>
        <v>0</v>
      </c>
      <c r="F163" s="308">
        <f>SIMPLvolumes!AT194*SUM(SIMPLvolumes!Z194:AJ194)</f>
        <v>0</v>
      </c>
      <c r="G163" s="308">
        <f>SIMPLvolumes!AU194*SUM(SIMPLvolumes!Z194:AJ194)</f>
        <v>0</v>
      </c>
      <c r="H163" s="308">
        <f t="shared" si="4"/>
        <v>0</v>
      </c>
      <c r="I163" s="308">
        <f t="shared" si="5"/>
        <v>0</v>
      </c>
      <c r="J163" s="308">
        <f>SIMPLvolumes!AW194*SUM(SIMPLvolumes!Z194:AJ194)/3.125</f>
        <v>0</v>
      </c>
      <c r="K163" s="308" t="str">
        <f>SIMPLvolumes!AV194</f>
        <v/>
      </c>
    </row>
    <row r="164">
      <c r="B164" s="308">
        <f>SIMPLvolumes!AP195*SUM(SIMPLvolumes!Z195:AJ195)</f>
        <v>0</v>
      </c>
      <c r="C164" s="308">
        <f>SIMPLvolumes!AQ195*SUM(SIMPLvolumes!Z195:AJ195)</f>
        <v>0</v>
      </c>
      <c r="D164" s="308">
        <f>SIMPLvolumes!AR195*SUM(SIMPLvolumes!Z195:AJ195)</f>
        <v>0</v>
      </c>
      <c r="E164" s="308">
        <f>SIMPLvolumes!AS195*SUM(SIMPLvolumes!Z195:AJ195)</f>
        <v>0</v>
      </c>
      <c r="F164" s="308">
        <f>SIMPLvolumes!AT195*SUM(SIMPLvolumes!Z195:AJ195)</f>
        <v>0</v>
      </c>
      <c r="G164" s="308">
        <f>SIMPLvolumes!AU195*SUM(SIMPLvolumes!Z195:AJ195)</f>
        <v>0</v>
      </c>
      <c r="H164" s="308">
        <f t="shared" si="4"/>
        <v>0</v>
      </c>
      <c r="I164" s="308">
        <f t="shared" si="5"/>
        <v>0</v>
      </c>
      <c r="J164" s="308">
        <f>SIMPLvolumes!AW195*SUM(SIMPLvolumes!Z195:AJ195)/3.125</f>
        <v>0</v>
      </c>
      <c r="K164" s="308" t="str">
        <f>SIMPLvolumes!AV195</f>
        <v/>
      </c>
    </row>
    <row r="165">
      <c r="B165" s="308">
        <f>SIMPLvolumes!AP196*SUM(SIMPLvolumes!Z196:AJ196)</f>
        <v>0</v>
      </c>
      <c r="C165" s="308">
        <f>SIMPLvolumes!AQ196*SUM(SIMPLvolumes!Z196:AJ196)</f>
        <v>0</v>
      </c>
      <c r="D165" s="308">
        <f>SIMPLvolumes!AR196*SUM(SIMPLvolumes!Z196:AJ196)</f>
        <v>0</v>
      </c>
      <c r="E165" s="308">
        <f>SIMPLvolumes!AS196*SUM(SIMPLvolumes!Z196:AJ196)</f>
        <v>0</v>
      </c>
      <c r="F165" s="308">
        <f>SIMPLvolumes!AT196*SUM(SIMPLvolumes!Z196:AJ196)</f>
        <v>0</v>
      </c>
      <c r="G165" s="308">
        <f>SIMPLvolumes!AU196*SUM(SIMPLvolumes!Z196:AJ196)</f>
        <v>0</v>
      </c>
      <c r="H165" s="308">
        <f t="shared" si="4"/>
        <v>0</v>
      </c>
      <c r="I165" s="308">
        <f t="shared" si="5"/>
        <v>0</v>
      </c>
      <c r="J165" s="308">
        <f>SIMPLvolumes!AW196*SUM(SIMPLvolumes!Z196:AJ196)/3.125</f>
        <v>0</v>
      </c>
      <c r="K165" s="308" t="str">
        <f>SIMPLvolumes!AV196</f>
        <v/>
      </c>
    </row>
    <row r="166">
      <c r="B166" s="308">
        <f>SIMPLvolumes!AP197*SUM(SIMPLvolumes!Z197:AJ197)</f>
        <v>0</v>
      </c>
      <c r="C166" s="308">
        <f>SIMPLvolumes!AQ197*SUM(SIMPLvolumes!Z197:AJ197)</f>
        <v>0</v>
      </c>
      <c r="D166" s="308">
        <f>SIMPLvolumes!AR197*SUM(SIMPLvolumes!Z197:AJ197)</f>
        <v>0</v>
      </c>
      <c r="E166" s="308">
        <f>SIMPLvolumes!AS197*SUM(SIMPLvolumes!Z197:AJ197)</f>
        <v>0</v>
      </c>
      <c r="F166" s="308">
        <f>SIMPLvolumes!AT197*SUM(SIMPLvolumes!Z197:AJ197)</f>
        <v>0</v>
      </c>
      <c r="G166" s="308">
        <f>SIMPLvolumes!AU197*SUM(SIMPLvolumes!Z197:AJ197)</f>
        <v>0</v>
      </c>
      <c r="H166" s="308">
        <f t="shared" si="4"/>
        <v>0</v>
      </c>
      <c r="I166" s="308">
        <f t="shared" si="5"/>
        <v>0</v>
      </c>
      <c r="J166" s="308">
        <f>SIMPLvolumes!AW197*SUM(SIMPLvolumes!Z197:AJ197)/3.125</f>
        <v>0</v>
      </c>
      <c r="K166" s="308" t="str">
        <f>SIMPLvolumes!AV197</f>
        <v/>
      </c>
    </row>
    <row r="167">
      <c r="B167" s="308">
        <f>SIMPLvolumes!AP198*SUM(SIMPLvolumes!Z198:AJ198)</f>
        <v>0</v>
      </c>
      <c r="C167" s="308">
        <f>SIMPLvolumes!AQ198*SUM(SIMPLvolumes!Z198:AJ198)</f>
        <v>0</v>
      </c>
      <c r="D167" s="308">
        <f>SIMPLvolumes!AR198*SUM(SIMPLvolumes!Z198:AJ198)</f>
        <v>0</v>
      </c>
      <c r="E167" s="308">
        <f>SIMPLvolumes!AS198*SUM(SIMPLvolumes!Z198:AJ198)</f>
        <v>0</v>
      </c>
      <c r="F167" s="308">
        <f>SIMPLvolumes!AT198*SUM(SIMPLvolumes!Z198:AJ198)</f>
        <v>0</v>
      </c>
      <c r="G167" s="308">
        <f>SIMPLvolumes!AU198*SUM(SIMPLvolumes!Z198:AJ198)</f>
        <v>0</v>
      </c>
      <c r="H167" s="308">
        <f t="shared" si="4"/>
        <v>0</v>
      </c>
      <c r="I167" s="308">
        <f t="shared" si="5"/>
        <v>0</v>
      </c>
      <c r="J167" s="308">
        <f>SIMPLvolumes!AW198*SUM(SIMPLvolumes!Z198:AJ198)/3.125</f>
        <v>0</v>
      </c>
      <c r="K167" s="308" t="str">
        <f>SIMPLvolumes!AV198</f>
        <v/>
      </c>
    </row>
    <row r="168">
      <c r="B168" s="308">
        <f>SIMPLvolumes!AP199*SUM(SIMPLvolumes!Z199:AJ199)</f>
        <v>0</v>
      </c>
      <c r="C168" s="308">
        <f>SIMPLvolumes!AQ199*SUM(SIMPLvolumes!Z199:AJ199)</f>
        <v>0</v>
      </c>
      <c r="D168" s="308">
        <f>SIMPLvolumes!AR199*SUM(SIMPLvolumes!Z199:AJ199)</f>
        <v>0</v>
      </c>
      <c r="E168" s="308">
        <f>SIMPLvolumes!AS199*SUM(SIMPLvolumes!Z199:AJ199)</f>
        <v>0</v>
      </c>
      <c r="F168" s="308">
        <f>SIMPLvolumes!AT199*SUM(SIMPLvolumes!Z199:AJ199)</f>
        <v>0</v>
      </c>
      <c r="G168" s="308">
        <f>SIMPLvolumes!AU199*SUM(SIMPLvolumes!Z199:AJ199)</f>
        <v>0</v>
      </c>
      <c r="H168" s="308">
        <f t="shared" si="4"/>
        <v>0</v>
      </c>
      <c r="I168" s="308">
        <f t="shared" si="5"/>
        <v>0</v>
      </c>
      <c r="J168" s="308">
        <f>SIMPLvolumes!AW199*SUM(SIMPLvolumes!Z199:AJ199)/3.125</f>
        <v>0</v>
      </c>
      <c r="K168" s="308" t="str">
        <f>SIMPLvolumes!AV199</f>
        <v/>
      </c>
    </row>
    <row r="169">
      <c r="B169" s="308">
        <f>SIMPLvolumes!AP200*SUM(SIMPLvolumes!Z200:AJ200)</f>
        <v>0</v>
      </c>
      <c r="C169" s="308">
        <f>SIMPLvolumes!AQ200*SUM(SIMPLvolumes!Z200:AJ200)</f>
        <v>0</v>
      </c>
      <c r="D169" s="308">
        <f>SIMPLvolumes!AR200*SUM(SIMPLvolumes!Z200:AJ200)</f>
        <v>0</v>
      </c>
      <c r="E169" s="308">
        <f>SIMPLvolumes!AS200*SUM(SIMPLvolumes!Z200:AJ200)</f>
        <v>0</v>
      </c>
      <c r="F169" s="308">
        <f>SIMPLvolumes!AT200*SUM(SIMPLvolumes!Z200:AJ200)</f>
        <v>0</v>
      </c>
      <c r="G169" s="308">
        <f>SIMPLvolumes!AU200*SUM(SIMPLvolumes!Z200:AJ200)</f>
        <v>0</v>
      </c>
      <c r="H169" s="308">
        <f t="shared" si="4"/>
        <v>0</v>
      </c>
      <c r="I169" s="308">
        <f t="shared" si="5"/>
        <v>0</v>
      </c>
      <c r="J169" s="308">
        <f>SIMPLvolumes!AW200*SUM(SIMPLvolumes!Z200:AJ200)/3.125</f>
        <v>0</v>
      </c>
      <c r="K169" s="308" t="str">
        <f>SIMPLvolumes!AV200</f>
        <v/>
      </c>
    </row>
    <row r="170">
      <c r="B170" s="308">
        <f>SIMPLvolumes!AP201*SUM(SIMPLvolumes!Z201:AJ201)</f>
        <v>0</v>
      </c>
      <c r="C170" s="308">
        <f>SIMPLvolumes!AQ201*SUM(SIMPLvolumes!Z201:AJ201)</f>
        <v>0</v>
      </c>
      <c r="D170" s="308">
        <f>SIMPLvolumes!AR201*SUM(SIMPLvolumes!Z201:AJ201)</f>
        <v>0</v>
      </c>
      <c r="E170" s="308">
        <f>SIMPLvolumes!AS201*SUM(SIMPLvolumes!Z201:AJ201)</f>
        <v>0</v>
      </c>
      <c r="F170" s="308">
        <f>SIMPLvolumes!AT201*SUM(SIMPLvolumes!Z201:AJ201)</f>
        <v>0</v>
      </c>
      <c r="G170" s="308">
        <f>SIMPLvolumes!AU201*SUM(SIMPLvolumes!Z201:AJ201)</f>
        <v>0</v>
      </c>
      <c r="H170" s="308">
        <f t="shared" si="4"/>
        <v>0</v>
      </c>
      <c r="I170" s="308">
        <f t="shared" si="5"/>
        <v>0</v>
      </c>
      <c r="J170" s="308">
        <f>SIMPLvolumes!AW201*SUM(SIMPLvolumes!Z201:AJ201)/3.125</f>
        <v>0</v>
      </c>
      <c r="K170" s="308" t="str">
        <f>SIMPLvolumes!AV201</f>
        <v/>
      </c>
    </row>
    <row r="171">
      <c r="B171" s="308">
        <f>SIMPLvolumes!AP202*SUM(SIMPLvolumes!Z202:AJ202)</f>
        <v>0</v>
      </c>
      <c r="C171" s="308">
        <f>SIMPLvolumes!AQ202*SUM(SIMPLvolumes!Z202:AJ202)</f>
        <v>0</v>
      </c>
      <c r="D171" s="308">
        <f>SIMPLvolumes!AR202*SUM(SIMPLvolumes!Z202:AJ202)</f>
        <v>0</v>
      </c>
      <c r="E171" s="308">
        <f>SIMPLvolumes!AS202*SUM(SIMPLvolumes!Z202:AJ202)</f>
        <v>0</v>
      </c>
      <c r="F171" s="308">
        <f>SIMPLvolumes!AT202*SUM(SIMPLvolumes!Z202:AJ202)</f>
        <v>0</v>
      </c>
      <c r="G171" s="308">
        <f>SIMPLvolumes!AU202*SUM(SIMPLvolumes!Z202:AJ202)</f>
        <v>0</v>
      </c>
      <c r="H171" s="308">
        <f t="shared" si="4"/>
        <v>0</v>
      </c>
      <c r="I171" s="308">
        <f t="shared" si="5"/>
        <v>0</v>
      </c>
      <c r="J171" s="308">
        <f>SIMPLvolumes!AW202*SUM(SIMPLvolumes!Z202:AJ202)/3.125</f>
        <v>0</v>
      </c>
      <c r="K171" s="308" t="str">
        <f>SIMPLvolumes!AV202</f>
        <v/>
      </c>
    </row>
    <row r="172">
      <c r="B172" s="308">
        <f>SIMPLvolumes!AP203*SUM(SIMPLvolumes!Z203:AJ203)</f>
        <v>0</v>
      </c>
      <c r="C172" s="308">
        <f>SIMPLvolumes!AQ203*SUM(SIMPLvolumes!Z203:AJ203)</f>
        <v>0</v>
      </c>
      <c r="D172" s="308">
        <f>SIMPLvolumes!AR203*SUM(SIMPLvolumes!Z203:AJ203)</f>
        <v>0</v>
      </c>
      <c r="E172" s="308">
        <f>SIMPLvolumes!AS203*SUM(SIMPLvolumes!Z203:AJ203)</f>
        <v>0</v>
      </c>
      <c r="F172" s="308">
        <f>SIMPLvolumes!AT203*SUM(SIMPLvolumes!Z203:AJ203)</f>
        <v>0</v>
      </c>
      <c r="G172" s="308">
        <f>SIMPLvolumes!AU203*SUM(SIMPLvolumes!Z203:AJ203)</f>
        <v>0</v>
      </c>
      <c r="H172" s="308">
        <f t="shared" si="4"/>
        <v>0</v>
      </c>
      <c r="I172" s="308">
        <f t="shared" si="5"/>
        <v>0</v>
      </c>
      <c r="J172" s="308">
        <f>SIMPLvolumes!AW203*SUM(SIMPLvolumes!Z203:AJ203)/3.125</f>
        <v>0</v>
      </c>
      <c r="K172" s="308" t="str">
        <f>SIMPLvolumes!AV203</f>
        <v/>
      </c>
    </row>
    <row r="173">
      <c r="B173" s="308">
        <f>SIMPLvolumes!AP204*SUM(SIMPLvolumes!Z204:AJ204)</f>
        <v>0</v>
      </c>
      <c r="C173" s="308">
        <f>SIMPLvolumes!AQ204*SUM(SIMPLvolumes!Z204:AJ204)</f>
        <v>0</v>
      </c>
      <c r="D173" s="308">
        <f>SIMPLvolumes!AR204*SUM(SIMPLvolumes!Z204:AJ204)</f>
        <v>0</v>
      </c>
      <c r="E173" s="308">
        <f>SIMPLvolumes!AS204*SUM(SIMPLvolumes!Z204:AJ204)</f>
        <v>0</v>
      </c>
      <c r="F173" s="308">
        <f>SIMPLvolumes!AT204*SUM(SIMPLvolumes!Z204:AJ204)</f>
        <v>0</v>
      </c>
      <c r="G173" s="308">
        <f>SIMPLvolumes!AU204*SUM(SIMPLvolumes!Z204:AJ204)</f>
        <v>0</v>
      </c>
      <c r="H173" s="308">
        <f t="shared" si="4"/>
        <v>0</v>
      </c>
      <c r="I173" s="308">
        <f t="shared" si="5"/>
        <v>0</v>
      </c>
      <c r="J173" s="308">
        <f>SIMPLvolumes!AW204*SUM(SIMPLvolumes!Z204:AJ204)/3.125</f>
        <v>0</v>
      </c>
      <c r="K173" s="308" t="str">
        <f>SIMPLvolumes!AV204</f>
        <v/>
      </c>
    </row>
    <row r="174">
      <c r="B174" s="308">
        <f>SIMPLvolumes!AP205*SUM(SIMPLvolumes!Z205:AJ205)</f>
        <v>0</v>
      </c>
      <c r="C174" s="308">
        <f>SIMPLvolumes!AQ205*SUM(SIMPLvolumes!Z205:AJ205)</f>
        <v>0</v>
      </c>
      <c r="D174" s="308">
        <f>SIMPLvolumes!AR205*SUM(SIMPLvolumes!Z205:AJ205)</f>
        <v>0</v>
      </c>
      <c r="E174" s="308">
        <f>SIMPLvolumes!AS205*SUM(SIMPLvolumes!Z205:AJ205)</f>
        <v>0</v>
      </c>
      <c r="F174" s="308">
        <f>SIMPLvolumes!AT205*SUM(SIMPLvolumes!Z205:AJ205)</f>
        <v>0</v>
      </c>
      <c r="G174" s="308">
        <f>SIMPLvolumes!AU205*SUM(SIMPLvolumes!Z205:AJ205)</f>
        <v>0</v>
      </c>
      <c r="H174" s="308">
        <f t="shared" si="4"/>
        <v>0</v>
      </c>
      <c r="I174" s="308">
        <f t="shared" si="5"/>
        <v>0</v>
      </c>
      <c r="J174" s="308">
        <f>SIMPLvolumes!AW205*SUM(SIMPLvolumes!Z205:AJ205)/3.125</f>
        <v>0</v>
      </c>
      <c r="K174" s="308" t="str">
        <f>SIMPLvolumes!AV205</f>
        <v/>
      </c>
    </row>
    <row r="175">
      <c r="B175" s="308">
        <f>SIMPLvolumes!AP206*SUM(SIMPLvolumes!Z206:AJ206)</f>
        <v>0</v>
      </c>
      <c r="C175" s="308">
        <f>SIMPLvolumes!AQ206*SUM(SIMPLvolumes!Z206:AJ206)</f>
        <v>0</v>
      </c>
      <c r="D175" s="308">
        <f>SIMPLvolumes!AR206*SUM(SIMPLvolumes!Z206:AJ206)</f>
        <v>0</v>
      </c>
      <c r="E175" s="308">
        <f>SIMPLvolumes!AS206*SUM(SIMPLvolumes!Z206:AJ206)</f>
        <v>0</v>
      </c>
      <c r="F175" s="308">
        <f>SIMPLvolumes!AT206*SUM(SIMPLvolumes!Z206:AJ206)</f>
        <v>0</v>
      </c>
      <c r="G175" s="308">
        <f>SIMPLvolumes!AU206*SUM(SIMPLvolumes!Z206:AJ206)</f>
        <v>0</v>
      </c>
      <c r="H175" s="308">
        <f t="shared" si="4"/>
        <v>0</v>
      </c>
      <c r="I175" s="308">
        <f t="shared" si="5"/>
        <v>0</v>
      </c>
      <c r="J175" s="308">
        <f>SIMPLvolumes!AW206*SUM(SIMPLvolumes!Z206:AJ206)/3.125</f>
        <v>0</v>
      </c>
      <c r="K175" s="308" t="str">
        <f>SIMPLvolumes!AV206</f>
        <v/>
      </c>
    </row>
    <row r="176">
      <c r="B176" s="308">
        <f>SIMPLvolumes!AP207*SUM(SIMPLvolumes!Z207:AJ207)</f>
        <v>0</v>
      </c>
      <c r="C176" s="308">
        <f>SIMPLvolumes!AQ207*SUM(SIMPLvolumes!Z207:AJ207)</f>
        <v>0</v>
      </c>
      <c r="D176" s="308">
        <f>SIMPLvolumes!AR207*SUM(SIMPLvolumes!Z207:AJ207)</f>
        <v>0</v>
      </c>
      <c r="E176" s="308">
        <f>SIMPLvolumes!AS207*SUM(SIMPLvolumes!Z207:AJ207)</f>
        <v>0</v>
      </c>
      <c r="F176" s="308">
        <f>SIMPLvolumes!AT207*SUM(SIMPLvolumes!Z207:AJ207)</f>
        <v>0</v>
      </c>
      <c r="G176" s="308">
        <f>SIMPLvolumes!AU207*SUM(SIMPLvolumes!Z207:AJ207)</f>
        <v>0</v>
      </c>
      <c r="H176" s="308">
        <f t="shared" si="4"/>
        <v>0</v>
      </c>
      <c r="I176" s="308">
        <f t="shared" si="5"/>
        <v>0</v>
      </c>
      <c r="J176" s="308">
        <f>SIMPLvolumes!AW207*SUM(SIMPLvolumes!Z207:AJ207)/3.125</f>
        <v>0</v>
      </c>
      <c r="K176" s="308" t="str">
        <f>SIMPLvolumes!AV207</f>
        <v/>
      </c>
    </row>
    <row r="177">
      <c r="B177" s="308">
        <f>SIMPLvolumes!AP208*SUM(SIMPLvolumes!Z208:AJ208)</f>
        <v>0</v>
      </c>
      <c r="C177" s="308">
        <f>SIMPLvolumes!AQ208*SUM(SIMPLvolumes!Z208:AJ208)</f>
        <v>0</v>
      </c>
      <c r="D177" s="308">
        <f>SIMPLvolumes!AR208*SUM(SIMPLvolumes!Z208:AJ208)</f>
        <v>0</v>
      </c>
      <c r="E177" s="308">
        <f>SIMPLvolumes!AS208*SUM(SIMPLvolumes!Z208:AJ208)</f>
        <v>0</v>
      </c>
      <c r="F177" s="308">
        <f>SIMPLvolumes!AT208*SUM(SIMPLvolumes!Z208:AJ208)</f>
        <v>0</v>
      </c>
      <c r="G177" s="308">
        <f>SIMPLvolumes!AU208*SUM(SIMPLvolumes!Z208:AJ208)</f>
        <v>0</v>
      </c>
      <c r="H177" s="308">
        <f t="shared" si="4"/>
        <v>0</v>
      </c>
      <c r="I177" s="308">
        <f t="shared" si="5"/>
        <v>0</v>
      </c>
      <c r="J177" s="308">
        <f>SIMPLvolumes!AW208*SUM(SIMPLvolumes!Z208:AJ208)/3.125</f>
        <v>0</v>
      </c>
      <c r="K177" s="308" t="str">
        <f>SIMPLvolumes!AV208</f>
        <v/>
      </c>
    </row>
    <row r="178">
      <c r="B178" s="308">
        <f>SIMPLvolumes!AP209*SUM(SIMPLvolumes!Z209:AJ209)</f>
        <v>0</v>
      </c>
      <c r="C178" s="308">
        <f>SIMPLvolumes!AQ209*SUM(SIMPLvolumes!Z209:AJ209)</f>
        <v>0</v>
      </c>
      <c r="D178" s="308">
        <f>SIMPLvolumes!AR209*SUM(SIMPLvolumes!Z209:AJ209)</f>
        <v>0</v>
      </c>
      <c r="E178" s="308">
        <f>SIMPLvolumes!AS209*SUM(SIMPLvolumes!Z209:AJ209)</f>
        <v>0</v>
      </c>
      <c r="F178" s="308">
        <f>SIMPLvolumes!AT209*SUM(SIMPLvolumes!Z209:AJ209)</f>
        <v>0</v>
      </c>
      <c r="G178" s="308">
        <f>SIMPLvolumes!AU209*SUM(SIMPLvolumes!Z209:AJ209)</f>
        <v>0</v>
      </c>
      <c r="H178" s="308">
        <f t="shared" si="4"/>
        <v>0</v>
      </c>
      <c r="I178" s="308">
        <f t="shared" si="5"/>
        <v>0</v>
      </c>
      <c r="J178" s="308">
        <f>SIMPLvolumes!AW209*SUM(SIMPLvolumes!Z209:AJ209)/3.125</f>
        <v>0</v>
      </c>
      <c r="K178" s="308" t="str">
        <f>SIMPLvolumes!AV209</f>
        <v/>
      </c>
    </row>
    <row r="179">
      <c r="B179" s="308">
        <f>SIMPLvolumes!AP210*SUM(SIMPLvolumes!Z210:AJ210)</f>
        <v>0</v>
      </c>
      <c r="C179" s="308">
        <f>SIMPLvolumes!AQ210*SUM(SIMPLvolumes!Z210:AJ210)</f>
        <v>0</v>
      </c>
      <c r="D179" s="308">
        <f>SIMPLvolumes!AR210*SUM(SIMPLvolumes!Z210:AJ210)</f>
        <v>0</v>
      </c>
      <c r="E179" s="308">
        <f>SIMPLvolumes!AS210*SUM(SIMPLvolumes!Z210:AJ210)</f>
        <v>0</v>
      </c>
      <c r="F179" s="308">
        <f>SIMPLvolumes!AT210*SUM(SIMPLvolumes!Z210:AJ210)</f>
        <v>0</v>
      </c>
      <c r="G179" s="308">
        <f>SIMPLvolumes!AU210*SUM(SIMPLvolumes!Z210:AJ210)</f>
        <v>0</v>
      </c>
      <c r="H179" s="308">
        <f t="shared" si="4"/>
        <v>0</v>
      </c>
      <c r="I179" s="308">
        <f t="shared" si="5"/>
        <v>0</v>
      </c>
      <c r="J179" s="308">
        <f>SIMPLvolumes!AW210*SUM(SIMPLvolumes!Z210:AJ210)/3.125</f>
        <v>0</v>
      </c>
      <c r="K179" s="308" t="str">
        <f>SIMPLvolumes!AV210</f>
        <v/>
      </c>
    </row>
    <row r="180">
      <c r="B180" s="308">
        <f>SIMPLvolumes!AP211*SUM(SIMPLvolumes!Z211:AJ211)</f>
        <v>0</v>
      </c>
      <c r="C180" s="308">
        <f>SIMPLvolumes!AQ211*SUM(SIMPLvolumes!Z211:AJ211)</f>
        <v>0</v>
      </c>
      <c r="D180" s="308">
        <f>SIMPLvolumes!AR211*SUM(SIMPLvolumes!Z211:AJ211)</f>
        <v>0</v>
      </c>
      <c r="E180" s="308">
        <f>SIMPLvolumes!AS211*SUM(SIMPLvolumes!Z211:AJ211)</f>
        <v>0</v>
      </c>
      <c r="F180" s="308">
        <f>SIMPLvolumes!AT211*SUM(SIMPLvolumes!Z211:AJ211)</f>
        <v>0</v>
      </c>
      <c r="G180" s="308">
        <f>SIMPLvolumes!AU211*SUM(SIMPLvolumes!Z211:AJ211)</f>
        <v>0</v>
      </c>
      <c r="H180" s="308">
        <f t="shared" si="4"/>
        <v>0</v>
      </c>
      <c r="I180" s="308">
        <f t="shared" si="5"/>
        <v>0</v>
      </c>
      <c r="J180" s="308">
        <f>SIMPLvolumes!AW211*SUM(SIMPLvolumes!Z211:AJ211)/3.125</f>
        <v>0</v>
      </c>
      <c r="K180" s="308" t="str">
        <f>SIMPLvolumes!AV211</f>
        <v/>
      </c>
    </row>
    <row r="181">
      <c r="B181" s="308">
        <f>SIMPLvolumes!AP212*SUM(SIMPLvolumes!Z212:AJ212)</f>
        <v>0</v>
      </c>
      <c r="C181" s="308">
        <f>SIMPLvolumes!AQ212*SUM(SIMPLvolumes!Z212:AJ212)</f>
        <v>0</v>
      </c>
      <c r="D181" s="308">
        <f>SIMPLvolumes!AR212*SUM(SIMPLvolumes!Z212:AJ212)</f>
        <v>0</v>
      </c>
      <c r="E181" s="308">
        <f>SIMPLvolumes!AS212*SUM(SIMPLvolumes!Z212:AJ212)</f>
        <v>0</v>
      </c>
      <c r="F181" s="308">
        <f>SIMPLvolumes!AT212*SUM(SIMPLvolumes!Z212:AJ212)</f>
        <v>0</v>
      </c>
      <c r="G181" s="308">
        <f>SIMPLvolumes!AU212*SUM(SIMPLvolumes!Z212:AJ212)</f>
        <v>0</v>
      </c>
      <c r="H181" s="308">
        <f t="shared" si="4"/>
        <v>0</v>
      </c>
      <c r="I181" s="308">
        <f t="shared" si="5"/>
        <v>0</v>
      </c>
      <c r="J181" s="308">
        <f>SIMPLvolumes!AW212*SUM(SIMPLvolumes!Z212:AJ212)/3.125</f>
        <v>0</v>
      </c>
      <c r="K181" s="308" t="str">
        <f>SIMPLvolumes!AV212</f>
        <v/>
      </c>
    </row>
    <row r="182">
      <c r="B182" s="308">
        <f>SIMPLvolumes!AP213*SUM(SIMPLvolumes!Z213:AJ213)</f>
        <v>0</v>
      </c>
      <c r="C182" s="308">
        <f>SIMPLvolumes!AQ213*SUM(SIMPLvolumes!Z213:AJ213)</f>
        <v>0</v>
      </c>
      <c r="D182" s="308">
        <f>SIMPLvolumes!AR213*SUM(SIMPLvolumes!Z213:AJ213)</f>
        <v>0</v>
      </c>
      <c r="E182" s="308">
        <f>SIMPLvolumes!AS213*SUM(SIMPLvolumes!Z213:AJ213)</f>
        <v>0</v>
      </c>
      <c r="F182" s="308">
        <f>SIMPLvolumes!AT213*SUM(SIMPLvolumes!Z213:AJ213)</f>
        <v>0</v>
      </c>
      <c r="G182" s="308">
        <f>SIMPLvolumes!AU213*SUM(SIMPLvolumes!Z213:AJ213)</f>
        <v>0</v>
      </c>
      <c r="H182" s="308">
        <f t="shared" si="4"/>
        <v>0</v>
      </c>
      <c r="I182" s="308">
        <f t="shared" si="5"/>
        <v>0</v>
      </c>
      <c r="J182" s="308">
        <f>SIMPLvolumes!AW213*SUM(SIMPLvolumes!Z213:AJ213)/3.125</f>
        <v>0</v>
      </c>
      <c r="K182" s="308" t="str">
        <f>SIMPLvolumes!AV213</f>
        <v/>
      </c>
    </row>
    <row r="183">
      <c r="B183" s="308">
        <f>SIMPLvolumes!AP214*SUM(SIMPLvolumes!Z214:AJ214)</f>
        <v>0</v>
      </c>
      <c r="C183" s="308">
        <f>SIMPLvolumes!AQ214*SUM(SIMPLvolumes!Z214:AJ214)</f>
        <v>0</v>
      </c>
      <c r="D183" s="308">
        <f>SIMPLvolumes!AR214*SUM(SIMPLvolumes!Z214:AJ214)</f>
        <v>0</v>
      </c>
      <c r="E183" s="308">
        <f>SIMPLvolumes!AS214*SUM(SIMPLvolumes!Z214:AJ214)</f>
        <v>0</v>
      </c>
      <c r="F183" s="308">
        <f>SIMPLvolumes!AT214*SUM(SIMPLvolumes!Z214:AJ214)</f>
        <v>0</v>
      </c>
      <c r="G183" s="308">
        <f>SIMPLvolumes!AU214*SUM(SIMPLvolumes!Z214:AJ214)</f>
        <v>0</v>
      </c>
      <c r="H183" s="308">
        <f t="shared" si="4"/>
        <v>0</v>
      </c>
      <c r="I183" s="308">
        <f t="shared" si="5"/>
        <v>0</v>
      </c>
      <c r="J183" s="308">
        <f>SIMPLvolumes!AW214*SUM(SIMPLvolumes!Z214:AJ214)/3.125</f>
        <v>0</v>
      </c>
      <c r="K183" s="308" t="str">
        <f>SIMPLvolumes!AV214</f>
        <v/>
      </c>
    </row>
    <row r="184">
      <c r="B184" s="308">
        <f>SIMPLvolumes!AP215*SUM(SIMPLvolumes!Z215:AJ215)</f>
        <v>0</v>
      </c>
      <c r="C184" s="308">
        <f>SIMPLvolumes!AQ215*SUM(SIMPLvolumes!Z215:AJ215)</f>
        <v>0</v>
      </c>
      <c r="D184" s="308">
        <f>SIMPLvolumes!AR215*SUM(SIMPLvolumes!Z215:AJ215)</f>
        <v>0</v>
      </c>
      <c r="E184" s="308">
        <f>SIMPLvolumes!AS215*SUM(SIMPLvolumes!Z215:AJ215)</f>
        <v>0</v>
      </c>
      <c r="F184" s="308">
        <f>SIMPLvolumes!AT215*SUM(SIMPLvolumes!Z215:AJ215)</f>
        <v>0</v>
      </c>
      <c r="G184" s="308">
        <f>SIMPLvolumes!AU215*SUM(SIMPLvolumes!Z215:AJ215)</f>
        <v>0</v>
      </c>
      <c r="H184" s="308">
        <f t="shared" si="4"/>
        <v>0</v>
      </c>
      <c r="I184" s="308">
        <f t="shared" si="5"/>
        <v>0</v>
      </c>
      <c r="J184" s="308">
        <f>SIMPLvolumes!AW215*SUM(SIMPLvolumes!Z215:AJ215)/3.125</f>
        <v>0</v>
      </c>
      <c r="K184" s="308" t="str">
        <f>SIMPLvolumes!AV215</f>
        <v/>
      </c>
    </row>
    <row r="185">
      <c r="B185" s="308">
        <f>SIMPLvolumes!AP216*SUM(SIMPLvolumes!Z216:AJ216)</f>
        <v>0</v>
      </c>
      <c r="C185" s="308">
        <f>SIMPLvolumes!AQ216*SUM(SIMPLvolumes!Z216:AJ216)</f>
        <v>0</v>
      </c>
      <c r="D185" s="308">
        <f>SIMPLvolumes!AR216*SUM(SIMPLvolumes!Z216:AJ216)</f>
        <v>0</v>
      </c>
      <c r="E185" s="308">
        <f>SIMPLvolumes!AS216*SUM(SIMPLvolumes!Z216:AJ216)</f>
        <v>0</v>
      </c>
      <c r="F185" s="308">
        <f>SIMPLvolumes!AT216*SUM(SIMPLvolumes!Z216:AJ216)</f>
        <v>0</v>
      </c>
      <c r="G185" s="308">
        <f>SIMPLvolumes!AU216*SUM(SIMPLvolumes!Z216:AJ216)</f>
        <v>0</v>
      </c>
      <c r="H185" s="308">
        <f t="shared" si="4"/>
        <v>0</v>
      </c>
      <c r="I185" s="308">
        <f t="shared" si="5"/>
        <v>0</v>
      </c>
      <c r="J185" s="308">
        <f>SIMPLvolumes!AW216*SUM(SIMPLvolumes!Z216:AJ216)/3.125</f>
        <v>0</v>
      </c>
      <c r="K185" s="308" t="str">
        <f>SIMPLvolumes!AV216</f>
        <v/>
      </c>
    </row>
    <row r="186">
      <c r="B186" s="308">
        <f>SIMPLvolumes!AP217*SUM(SIMPLvolumes!Z217:AJ217)</f>
        <v>0</v>
      </c>
      <c r="C186" s="308">
        <f>SIMPLvolumes!AQ217*SUM(SIMPLvolumes!Z217:AJ217)</f>
        <v>0</v>
      </c>
      <c r="D186" s="308">
        <f>SIMPLvolumes!AR217*SUM(SIMPLvolumes!Z217:AJ217)</f>
        <v>0</v>
      </c>
      <c r="E186" s="308">
        <f>SIMPLvolumes!AS217*SUM(SIMPLvolumes!Z217:AJ217)</f>
        <v>0</v>
      </c>
      <c r="F186" s="308">
        <f>SIMPLvolumes!AT217*SUM(SIMPLvolumes!Z217:AJ217)</f>
        <v>0</v>
      </c>
      <c r="G186" s="308">
        <f>SIMPLvolumes!AU217*SUM(SIMPLvolumes!Z217:AJ217)</f>
        <v>0</v>
      </c>
      <c r="H186" s="308">
        <f t="shared" si="4"/>
        <v>0</v>
      </c>
      <c r="I186" s="308">
        <f t="shared" si="5"/>
        <v>0</v>
      </c>
      <c r="J186" s="308">
        <f>SIMPLvolumes!AW217*SUM(SIMPLvolumes!Z217:AJ217)/3.125</f>
        <v>0</v>
      </c>
      <c r="K186" s="308" t="str">
        <f>SIMPLvolumes!AV217</f>
        <v/>
      </c>
    </row>
    <row r="187">
      <c r="B187" s="308">
        <f>SIMPLvolumes!AP218*SUM(SIMPLvolumes!Z218:AJ218)</f>
        <v>0</v>
      </c>
      <c r="C187" s="308">
        <f>SIMPLvolumes!AQ218*SUM(SIMPLvolumes!Z218:AJ218)</f>
        <v>0</v>
      </c>
      <c r="D187" s="308">
        <f>SIMPLvolumes!AR218*SUM(SIMPLvolumes!Z218:AJ218)</f>
        <v>0</v>
      </c>
      <c r="E187" s="308">
        <f>SIMPLvolumes!AS218*SUM(SIMPLvolumes!Z218:AJ218)</f>
        <v>0</v>
      </c>
      <c r="F187" s="308">
        <f>SIMPLvolumes!AT218*SUM(SIMPLvolumes!Z218:AJ218)</f>
        <v>0</v>
      </c>
      <c r="G187" s="308">
        <f>SIMPLvolumes!AU218*SUM(SIMPLvolumes!Z218:AJ218)</f>
        <v>0</v>
      </c>
      <c r="H187" s="308">
        <f t="shared" si="4"/>
        <v>0</v>
      </c>
      <c r="I187" s="308">
        <f t="shared" si="5"/>
        <v>0</v>
      </c>
      <c r="J187" s="308">
        <f>SIMPLvolumes!AW218*SUM(SIMPLvolumes!Z218:AJ218)/3.125</f>
        <v>0</v>
      </c>
      <c r="K187" s="308" t="str">
        <f>SIMPLvolumes!AV218</f>
        <v/>
      </c>
    </row>
    <row r="188">
      <c r="B188" s="308">
        <f>SIMPLvolumes!AP219*SUM(SIMPLvolumes!Z219:AJ219)</f>
        <v>0</v>
      </c>
      <c r="C188" s="308">
        <f>SIMPLvolumes!AQ219*SUM(SIMPLvolumes!Z219:AJ219)</f>
        <v>0</v>
      </c>
      <c r="D188" s="308">
        <f>SIMPLvolumes!AR219*SUM(SIMPLvolumes!Z219:AJ219)</f>
        <v>0</v>
      </c>
      <c r="E188" s="308">
        <f>SIMPLvolumes!AS219*SUM(SIMPLvolumes!Z219:AJ219)</f>
        <v>0</v>
      </c>
      <c r="F188" s="308">
        <f>SIMPLvolumes!AT219*SUM(SIMPLvolumes!Z219:AJ219)</f>
        <v>0</v>
      </c>
      <c r="G188" s="308">
        <f>SIMPLvolumes!AU219*SUM(SIMPLvolumes!Z219:AJ219)</f>
        <v>0</v>
      </c>
      <c r="H188" s="308">
        <f t="shared" si="4"/>
        <v>0</v>
      </c>
      <c r="I188" s="308">
        <f t="shared" si="5"/>
        <v>0</v>
      </c>
      <c r="J188" s="308">
        <f>SIMPLvolumes!AW219*SUM(SIMPLvolumes!Z219:AJ219)/3.125</f>
        <v>0</v>
      </c>
      <c r="K188" s="308" t="str">
        <f>SIMPLvolumes!AV219</f>
        <v/>
      </c>
    </row>
    <row r="189">
      <c r="B189" s="308">
        <f>SIMPLvolumes!AP220*SUM(SIMPLvolumes!Z220:AJ220)</f>
        <v>0</v>
      </c>
      <c r="C189" s="308">
        <f>SIMPLvolumes!AQ220*SUM(SIMPLvolumes!Z220:AJ220)</f>
        <v>0</v>
      </c>
      <c r="D189" s="308">
        <f>SIMPLvolumes!AR220*SUM(SIMPLvolumes!Z220:AJ220)</f>
        <v>0</v>
      </c>
      <c r="E189" s="308">
        <f>SIMPLvolumes!AS220*SUM(SIMPLvolumes!Z220:AJ220)</f>
        <v>0</v>
      </c>
      <c r="F189" s="308">
        <f>SIMPLvolumes!AT220*SUM(SIMPLvolumes!Z220:AJ220)</f>
        <v>0</v>
      </c>
      <c r="G189" s="308">
        <f>SIMPLvolumes!AU220*SUM(SIMPLvolumes!Z220:AJ220)</f>
        <v>0</v>
      </c>
      <c r="H189" s="308">
        <f t="shared" si="4"/>
        <v>0</v>
      </c>
      <c r="I189" s="308">
        <f t="shared" si="5"/>
        <v>0</v>
      </c>
      <c r="J189" s="308">
        <f>SIMPLvolumes!AW220*SUM(SIMPLvolumes!Z220:AJ220)/3.125</f>
        <v>0</v>
      </c>
      <c r="K189" s="308" t="str">
        <f>SIMPLvolumes!AV220</f>
        <v/>
      </c>
    </row>
    <row r="190">
      <c r="B190" s="308">
        <f>SIMPLvolumes!AP221*SUM(SIMPLvolumes!Z221:AJ221)</f>
        <v>0</v>
      </c>
      <c r="C190" s="308">
        <f>SIMPLvolumes!AQ221*SUM(SIMPLvolumes!Z221:AJ221)</f>
        <v>0</v>
      </c>
      <c r="D190" s="308">
        <f>SIMPLvolumes!AR221*SUM(SIMPLvolumes!Z221:AJ221)</f>
        <v>0</v>
      </c>
      <c r="E190" s="308">
        <f>SIMPLvolumes!AS221*SUM(SIMPLvolumes!Z221:AJ221)</f>
        <v>0</v>
      </c>
      <c r="F190" s="308">
        <f>SIMPLvolumes!AT221*SUM(SIMPLvolumes!Z221:AJ221)</f>
        <v>0</v>
      </c>
      <c r="G190" s="308">
        <f>SIMPLvolumes!AU221*SUM(SIMPLvolumes!Z221:AJ221)</f>
        <v>0</v>
      </c>
      <c r="H190" s="308">
        <f t="shared" si="4"/>
        <v>0</v>
      </c>
      <c r="I190" s="308">
        <f t="shared" si="5"/>
        <v>0</v>
      </c>
      <c r="J190" s="308">
        <f>SIMPLvolumes!AW221*SUM(SIMPLvolumes!Z221:AJ221)/3.125</f>
        <v>0</v>
      </c>
      <c r="K190" s="308" t="str">
        <f>SIMPLvolumes!AV221</f>
        <v/>
      </c>
    </row>
    <row r="191">
      <c r="B191" s="308">
        <f>SIMPLvolumes!AP222*SUM(SIMPLvolumes!Z222:AJ222)</f>
        <v>0</v>
      </c>
      <c r="C191" s="308">
        <f>SIMPLvolumes!AQ222*SUM(SIMPLvolumes!Z222:AJ222)</f>
        <v>0</v>
      </c>
      <c r="D191" s="308">
        <f>SIMPLvolumes!AR222*SUM(SIMPLvolumes!Z222:AJ222)</f>
        <v>0</v>
      </c>
      <c r="E191" s="308">
        <f>SIMPLvolumes!AS222*SUM(SIMPLvolumes!Z222:AJ222)</f>
        <v>0</v>
      </c>
      <c r="F191" s="308">
        <f>SIMPLvolumes!AT222*SUM(SIMPLvolumes!Z222:AJ222)</f>
        <v>0</v>
      </c>
      <c r="G191" s="308">
        <f>SIMPLvolumes!AU222*SUM(SIMPLvolumes!Z222:AJ222)</f>
        <v>0</v>
      </c>
      <c r="H191" s="308">
        <f t="shared" si="4"/>
        <v>0</v>
      </c>
      <c r="I191" s="308">
        <f t="shared" si="5"/>
        <v>0</v>
      </c>
      <c r="J191" s="308">
        <f>SIMPLvolumes!AW222*SUM(SIMPLvolumes!Z222:AJ222)/3.125</f>
        <v>0</v>
      </c>
      <c r="K191" s="308" t="str">
        <f>SIMPLvolumes!AV222</f>
        <v/>
      </c>
    </row>
    <row r="192">
      <c r="B192" s="308">
        <f>SIMPLvolumes!AP223*SUM(SIMPLvolumes!Z223:AJ223)</f>
        <v>0</v>
      </c>
      <c r="C192" s="308">
        <f>SIMPLvolumes!AQ223*SUM(SIMPLvolumes!Z223:AJ223)</f>
        <v>0</v>
      </c>
      <c r="D192" s="308">
        <f>SIMPLvolumes!AR223*SUM(SIMPLvolumes!Z223:AJ223)</f>
        <v>0</v>
      </c>
      <c r="E192" s="308">
        <f>SIMPLvolumes!AS223*SUM(SIMPLvolumes!Z223:AJ223)</f>
        <v>0</v>
      </c>
      <c r="F192" s="308">
        <f>SIMPLvolumes!AT223*SUM(SIMPLvolumes!Z223:AJ223)</f>
        <v>0</v>
      </c>
      <c r="G192" s="308">
        <f>SIMPLvolumes!AU223*SUM(SIMPLvolumes!Z223:AJ223)</f>
        <v>0</v>
      </c>
      <c r="H192" s="308">
        <f t="shared" si="4"/>
        <v>0</v>
      </c>
      <c r="I192" s="308">
        <f t="shared" si="5"/>
        <v>0</v>
      </c>
      <c r="J192" s="308">
        <f>SIMPLvolumes!AW223*SUM(SIMPLvolumes!Z223:AJ223)/3.125</f>
        <v>0</v>
      </c>
      <c r="K192" s="308" t="str">
        <f>SIMPLvolumes!AV223</f>
        <v/>
      </c>
    </row>
    <row r="193">
      <c r="B193" s="308">
        <f>SIMPLvolumes!AP224*SUM(SIMPLvolumes!Z224:AJ224)</f>
        <v>0</v>
      </c>
      <c r="C193" s="308">
        <f>SIMPLvolumes!AQ224*SUM(SIMPLvolumes!Z224:AJ224)</f>
        <v>0</v>
      </c>
      <c r="D193" s="308">
        <f>SIMPLvolumes!AR224*SUM(SIMPLvolumes!Z224:AJ224)</f>
        <v>0</v>
      </c>
      <c r="E193" s="308">
        <f>SIMPLvolumes!AS224*SUM(SIMPLvolumes!Z224:AJ224)</f>
        <v>0</v>
      </c>
      <c r="F193" s="308">
        <f>SIMPLvolumes!AT224*SUM(SIMPLvolumes!Z224:AJ224)</f>
        <v>0</v>
      </c>
      <c r="G193" s="308">
        <f>SIMPLvolumes!AU224*SUM(SIMPLvolumes!Z224:AJ224)</f>
        <v>0</v>
      </c>
      <c r="H193" s="308">
        <f t="shared" si="4"/>
        <v>0</v>
      </c>
      <c r="I193" s="308">
        <f t="shared" si="5"/>
        <v>0</v>
      </c>
      <c r="J193" s="308">
        <f>SIMPLvolumes!AW224*SUM(SIMPLvolumes!Z224:AJ224)/3.125</f>
        <v>0</v>
      </c>
      <c r="K193" s="308" t="str">
        <f>SIMPLvolumes!AV224</f>
        <v/>
      </c>
    </row>
    <row r="194">
      <c r="B194" s="308">
        <f>SIMPLvolumes!AP225*SUM(SIMPLvolumes!Z225:AJ225)</f>
        <v>0</v>
      </c>
      <c r="C194" s="308">
        <f>SIMPLvolumes!AQ225*SUM(SIMPLvolumes!Z225:AJ225)</f>
        <v>0</v>
      </c>
      <c r="D194" s="308">
        <f>SIMPLvolumes!AR225*SUM(SIMPLvolumes!Z225:AJ225)</f>
        <v>0</v>
      </c>
      <c r="E194" s="308">
        <f>SIMPLvolumes!AS225*SUM(SIMPLvolumes!Z225:AJ225)</f>
        <v>0</v>
      </c>
      <c r="F194" s="308">
        <f>SIMPLvolumes!AT225*SUM(SIMPLvolumes!Z225:AJ225)</f>
        <v>0</v>
      </c>
      <c r="G194" s="308">
        <f>SIMPLvolumes!AU225*SUM(SIMPLvolumes!Z225:AJ225)</f>
        <v>0</v>
      </c>
      <c r="H194" s="308">
        <f t="shared" si="4"/>
        <v>0</v>
      </c>
      <c r="I194" s="308">
        <f t="shared" si="5"/>
        <v>0</v>
      </c>
      <c r="J194" s="308">
        <f>SIMPLvolumes!AW225*SUM(SIMPLvolumes!Z225:AJ225)/3.125</f>
        <v>0</v>
      </c>
      <c r="K194" s="308" t="str">
        <f>SIMPLvolumes!AV225</f>
        <v/>
      </c>
    </row>
    <row r="195">
      <c r="B195" s="308">
        <f>SIMPLvolumes!AP226*SUM(SIMPLvolumes!Z226:AJ226)</f>
        <v>0</v>
      </c>
      <c r="C195" s="308">
        <f>SIMPLvolumes!AQ226*SUM(SIMPLvolumes!Z226:AJ226)</f>
        <v>0</v>
      </c>
      <c r="D195" s="308">
        <f>SIMPLvolumes!AR226*SUM(SIMPLvolumes!Z226:AJ226)</f>
        <v>0</v>
      </c>
      <c r="E195" s="308">
        <f>SIMPLvolumes!AS226*SUM(SIMPLvolumes!Z226:AJ226)</f>
        <v>0</v>
      </c>
      <c r="F195" s="308">
        <f>SIMPLvolumes!AT226*SUM(SIMPLvolumes!Z226:AJ226)</f>
        <v>0</v>
      </c>
      <c r="G195" s="308">
        <f>SIMPLvolumes!AU226*SUM(SIMPLvolumes!Z226:AJ226)</f>
        <v>0</v>
      </c>
      <c r="H195" s="308">
        <f t="shared" si="4"/>
        <v>0</v>
      </c>
      <c r="I195" s="308">
        <f t="shared" si="5"/>
        <v>0</v>
      </c>
      <c r="J195" s="308">
        <f>SIMPLvolumes!AW226*SUM(SIMPLvolumes!Z226:AJ226)/3.125</f>
        <v>0</v>
      </c>
      <c r="K195" s="308" t="str">
        <f>SIMPLvolumes!AV226</f>
        <v/>
      </c>
    </row>
    <row r="196">
      <c r="B196" s="308">
        <f>SIMPLvolumes!AP227*SUM(SIMPLvolumes!Z227:AJ227)</f>
        <v>0</v>
      </c>
      <c r="C196" s="308">
        <f>SIMPLvolumes!AQ227*SUM(SIMPLvolumes!Z227:AJ227)</f>
        <v>0</v>
      </c>
      <c r="D196" s="308">
        <f>SIMPLvolumes!AR227*SUM(SIMPLvolumes!Z227:AJ227)</f>
        <v>0</v>
      </c>
      <c r="E196" s="308">
        <f>SIMPLvolumes!AS227*SUM(SIMPLvolumes!Z227:AJ227)</f>
        <v>0</v>
      </c>
      <c r="F196" s="308">
        <f>SIMPLvolumes!AT227*SUM(SIMPLvolumes!Z227:AJ227)</f>
        <v>0</v>
      </c>
      <c r="G196" s="308">
        <f>SIMPLvolumes!AU227*SUM(SIMPLvolumes!Z227:AJ227)</f>
        <v>0</v>
      </c>
      <c r="H196" s="308">
        <f t="shared" si="4"/>
        <v>0</v>
      </c>
      <c r="I196" s="308">
        <f t="shared" si="5"/>
        <v>0</v>
      </c>
      <c r="J196" s="308">
        <f>SIMPLvolumes!AW227*SUM(SIMPLvolumes!Z227:AJ227)/3.125</f>
        <v>0</v>
      </c>
      <c r="K196" s="308" t="str">
        <f>SIMPLvolumes!AV227</f>
        <v/>
      </c>
    </row>
    <row r="197">
      <c r="B197" s="308">
        <f>SIMPLvolumes!AP228*SUM(SIMPLvolumes!Z228:AJ228)</f>
        <v>0</v>
      </c>
      <c r="C197" s="308">
        <f>SIMPLvolumes!AQ228*SUM(SIMPLvolumes!Z228:AJ228)</f>
        <v>0</v>
      </c>
      <c r="D197" s="308">
        <f>SIMPLvolumes!AR228*SUM(SIMPLvolumes!Z228:AJ228)</f>
        <v>0</v>
      </c>
      <c r="E197" s="308">
        <f>SIMPLvolumes!AS228*SUM(SIMPLvolumes!Z228:AJ228)</f>
        <v>0</v>
      </c>
      <c r="F197" s="308">
        <f>SIMPLvolumes!AT228*SUM(SIMPLvolumes!Z228:AJ228)</f>
        <v>0</v>
      </c>
      <c r="G197" s="308">
        <f>SIMPLvolumes!AU228*SUM(SIMPLvolumes!Z228:AJ228)</f>
        <v>0</v>
      </c>
      <c r="H197" s="308">
        <f t="shared" si="4"/>
        <v>0</v>
      </c>
      <c r="I197" s="308">
        <f t="shared" si="5"/>
        <v>0</v>
      </c>
      <c r="J197" s="308">
        <f>SIMPLvolumes!AW228*SUM(SIMPLvolumes!Z228:AJ228)/3.125</f>
        <v>0</v>
      </c>
      <c r="K197" s="308" t="str">
        <f>SIMPLvolumes!AV228</f>
        <v/>
      </c>
    </row>
    <row r="198">
      <c r="B198" s="308">
        <f>SIMPLvolumes!AP229*SUM(SIMPLvolumes!Z229:AJ229)</f>
        <v>0</v>
      </c>
      <c r="C198" s="308">
        <f>SIMPLvolumes!AQ229*SUM(SIMPLvolumes!Z229:AJ229)</f>
        <v>0</v>
      </c>
      <c r="D198" s="308">
        <f>SIMPLvolumes!AR229*SUM(SIMPLvolumes!Z229:AJ229)</f>
        <v>0</v>
      </c>
      <c r="E198" s="308">
        <f>SIMPLvolumes!AS229*SUM(SIMPLvolumes!Z229:AJ229)</f>
        <v>0</v>
      </c>
      <c r="F198" s="308">
        <f>SIMPLvolumes!AT229*SUM(SIMPLvolumes!Z229:AJ229)</f>
        <v>0</v>
      </c>
      <c r="G198" s="308">
        <f>SIMPLvolumes!AU229*SUM(SIMPLvolumes!Z229:AJ229)</f>
        <v>0</v>
      </c>
      <c r="H198" s="308">
        <f t="shared" si="4"/>
        <v>0</v>
      </c>
      <c r="I198" s="308">
        <f t="shared" si="5"/>
        <v>0</v>
      </c>
      <c r="J198" s="308">
        <f>SIMPLvolumes!AW229*SUM(SIMPLvolumes!Z229:AJ229)/3.125</f>
        <v>0</v>
      </c>
      <c r="K198" s="308" t="str">
        <f>SIMPLvolumes!AV229</f>
        <v/>
      </c>
    </row>
    <row r="199">
      <c r="B199" s="308">
        <f>SIMPLvolumes!AP230*SUM(SIMPLvolumes!Z230:AJ230)</f>
        <v>0</v>
      </c>
      <c r="C199" s="308">
        <f>SIMPLvolumes!AQ230*SUM(SIMPLvolumes!Z230:AJ230)</f>
        <v>0</v>
      </c>
      <c r="D199" s="308">
        <f>SIMPLvolumes!AR230*SUM(SIMPLvolumes!Z230:AJ230)</f>
        <v>0</v>
      </c>
      <c r="E199" s="308">
        <f>SIMPLvolumes!AS230*SUM(SIMPLvolumes!Z230:AJ230)</f>
        <v>0</v>
      </c>
      <c r="F199" s="308">
        <f>SIMPLvolumes!AT230*SUM(SIMPLvolumes!Z230:AJ230)</f>
        <v>0</v>
      </c>
      <c r="G199" s="308">
        <f>SIMPLvolumes!AU230*SUM(SIMPLvolumes!Z230:AJ230)</f>
        <v>0</v>
      </c>
      <c r="H199" s="308">
        <f t="shared" si="4"/>
        <v>0</v>
      </c>
      <c r="I199" s="308">
        <f t="shared" si="5"/>
        <v>0</v>
      </c>
      <c r="J199" s="308">
        <f>SIMPLvolumes!AW230*SUM(SIMPLvolumes!Z230:AJ230)/3.125</f>
        <v>0</v>
      </c>
      <c r="K199" s="308" t="str">
        <f>SIMPLvolumes!AV230</f>
        <v/>
      </c>
    </row>
    <row r="200">
      <c r="B200" s="308">
        <f>SIMPLvolumes!AP231*SUM(SIMPLvolumes!Z231:AJ231)</f>
        <v>0</v>
      </c>
      <c r="C200" s="308">
        <f>SIMPLvolumes!AQ231*SUM(SIMPLvolumes!Z231:AJ231)</f>
        <v>0</v>
      </c>
      <c r="D200" s="308">
        <f>SIMPLvolumes!AR231*SUM(SIMPLvolumes!Z231:AJ231)</f>
        <v>0</v>
      </c>
      <c r="E200" s="308">
        <f>SIMPLvolumes!AS231*SUM(SIMPLvolumes!Z231:AJ231)</f>
        <v>0</v>
      </c>
      <c r="F200" s="308">
        <f>SIMPLvolumes!AT231*SUM(SIMPLvolumes!Z231:AJ231)</f>
        <v>0</v>
      </c>
      <c r="G200" s="308">
        <f>SIMPLvolumes!AU231*SUM(SIMPLvolumes!Z231:AJ231)</f>
        <v>0</v>
      </c>
      <c r="H200" s="308">
        <f t="shared" si="4"/>
        <v>0</v>
      </c>
      <c r="I200" s="308">
        <f t="shared" si="5"/>
        <v>0</v>
      </c>
      <c r="J200" s="308">
        <f>SIMPLvolumes!AW231*SUM(SIMPLvolumes!Z231:AJ231)/3.125</f>
        <v>0</v>
      </c>
      <c r="K200" s="308" t="str">
        <f>SIMPLvolumes!AV231</f>
        <v/>
      </c>
    </row>
    <row r="201">
      <c r="B201" s="308">
        <f>SIMPLvolumes!AP232*SUM(SIMPLvolumes!Z232:AJ232)</f>
        <v>0</v>
      </c>
      <c r="C201" s="308">
        <f>SIMPLvolumes!AQ232*SUM(SIMPLvolumes!Z232:AJ232)</f>
        <v>0</v>
      </c>
      <c r="D201" s="308">
        <f>SIMPLvolumes!AR232*SUM(SIMPLvolumes!Z232:AJ232)</f>
        <v>0</v>
      </c>
      <c r="E201" s="308">
        <f>SIMPLvolumes!AS232*SUM(SIMPLvolumes!Z232:AJ232)</f>
        <v>0</v>
      </c>
      <c r="F201" s="308">
        <f>SIMPLvolumes!AT232*SUM(SIMPLvolumes!Z232:AJ232)</f>
        <v>0</v>
      </c>
      <c r="G201" s="308">
        <f>SIMPLvolumes!AU232*SUM(SIMPLvolumes!Z232:AJ232)</f>
        <v>0</v>
      </c>
      <c r="H201" s="308">
        <f t="shared" si="4"/>
        <v>0</v>
      </c>
      <c r="I201" s="308">
        <f t="shared" si="5"/>
        <v>0</v>
      </c>
      <c r="J201" s="308">
        <f>SIMPLvolumes!AW232*SUM(SIMPLvolumes!Z232:AJ232)/3.125</f>
        <v>0</v>
      </c>
      <c r="K201" s="308" t="str">
        <f>SIMPLvolumes!AV232</f>
        <v/>
      </c>
    </row>
    <row r="202">
      <c r="B202" s="308">
        <f>SIMPLvolumes!AP233*SUM(SIMPLvolumes!Z233:AJ233)</f>
        <v>0</v>
      </c>
      <c r="C202" s="308">
        <f>SIMPLvolumes!AQ233*SUM(SIMPLvolumes!Z233:AJ233)</f>
        <v>0</v>
      </c>
      <c r="D202" s="308">
        <f>SIMPLvolumes!AR233*SUM(SIMPLvolumes!Z233:AJ233)</f>
        <v>0</v>
      </c>
      <c r="E202" s="308">
        <f>SIMPLvolumes!AS233*SUM(SIMPLvolumes!Z233:AJ233)</f>
        <v>0</v>
      </c>
      <c r="F202" s="308">
        <f>SIMPLvolumes!AT233*SUM(SIMPLvolumes!Z233:AJ233)</f>
        <v>0</v>
      </c>
      <c r="G202" s="308">
        <f>SIMPLvolumes!AU233*SUM(SIMPLvolumes!Z233:AJ233)</f>
        <v>0</v>
      </c>
      <c r="H202" s="308">
        <f t="shared" si="4"/>
        <v>0</v>
      </c>
      <c r="I202" s="308">
        <f t="shared" si="5"/>
        <v>0</v>
      </c>
      <c r="J202" s="308">
        <f>SIMPLvolumes!AW233*SUM(SIMPLvolumes!Z233:AJ233)/3.125</f>
        <v>0</v>
      </c>
      <c r="K202" s="308" t="str">
        <f>SIMPLvolumes!AV233</f>
        <v/>
      </c>
    </row>
    <row r="203">
      <c r="B203" s="308">
        <f>SIMPLvolumes!AP234*SUM(SIMPLvolumes!Z234:AJ234)</f>
        <v>0</v>
      </c>
      <c r="C203" s="308">
        <f>SIMPLvolumes!AQ234*SUM(SIMPLvolumes!Z234:AJ234)</f>
        <v>0</v>
      </c>
      <c r="D203" s="308">
        <f>SIMPLvolumes!AR234*SUM(SIMPLvolumes!Z234:AJ234)</f>
        <v>0</v>
      </c>
      <c r="E203" s="308">
        <f>SIMPLvolumes!AS234*SUM(SIMPLvolumes!Z234:AJ234)</f>
        <v>0</v>
      </c>
      <c r="F203" s="308">
        <f>SIMPLvolumes!AT234*SUM(SIMPLvolumes!Z234:AJ234)</f>
        <v>0</v>
      </c>
      <c r="G203" s="308">
        <f>SIMPLvolumes!AU234*SUM(SIMPLvolumes!Z234:AJ234)</f>
        <v>0</v>
      </c>
      <c r="H203" s="308">
        <f t="shared" si="4"/>
        <v>0</v>
      </c>
      <c r="I203" s="308">
        <f t="shared" si="5"/>
        <v>0</v>
      </c>
      <c r="J203" s="308">
        <f>SIMPLvolumes!AW234*SUM(SIMPLvolumes!Z234:AJ234)/3.125</f>
        <v>0</v>
      </c>
      <c r="K203" s="308" t="str">
        <f>SIMPLvolumes!AV234</f>
        <v/>
      </c>
    </row>
    <row r="204">
      <c r="B204" s="308">
        <f>SIMPLvolumes!AP235*SUM(SIMPLvolumes!Z235:AJ235)</f>
        <v>0</v>
      </c>
      <c r="C204" s="308">
        <f>SIMPLvolumes!AQ235*SUM(SIMPLvolumes!Z235:AJ235)</f>
        <v>0</v>
      </c>
      <c r="D204" s="308">
        <f>SIMPLvolumes!AR235*SUM(SIMPLvolumes!Z235:AJ235)</f>
        <v>0</v>
      </c>
      <c r="E204" s="308">
        <f>SIMPLvolumes!AS235*SUM(SIMPLvolumes!Z235:AJ235)</f>
        <v>0</v>
      </c>
      <c r="F204" s="308">
        <f>SIMPLvolumes!AT235*SUM(SIMPLvolumes!Z235:AJ235)</f>
        <v>0</v>
      </c>
      <c r="G204" s="308">
        <f>SIMPLvolumes!AU235*SUM(SIMPLvolumes!Z235:AJ235)</f>
        <v>0</v>
      </c>
      <c r="H204" s="308">
        <f t="shared" si="4"/>
        <v>0</v>
      </c>
      <c r="I204" s="308">
        <f t="shared" si="5"/>
        <v>0</v>
      </c>
      <c r="J204" s="308">
        <f>SIMPLvolumes!AW235*SUM(SIMPLvolumes!Z235:AJ235)/3.125</f>
        <v>0</v>
      </c>
      <c r="K204" s="308" t="str">
        <f>SIMPLvolumes!AV235</f>
        <v/>
      </c>
    </row>
    <row r="205">
      <c r="B205" s="308">
        <f>SIMPLvolumes!AP236*SUM(SIMPLvolumes!Z236:AJ236)</f>
        <v>0</v>
      </c>
      <c r="C205" s="308">
        <f>SIMPLvolumes!AQ236*SUM(SIMPLvolumes!Z236:AJ236)</f>
        <v>0</v>
      </c>
      <c r="D205" s="308">
        <f>SIMPLvolumes!AR236*SUM(SIMPLvolumes!Z236:AJ236)</f>
        <v>0</v>
      </c>
      <c r="E205" s="308">
        <f>SIMPLvolumes!AS236*SUM(SIMPLvolumes!Z236:AJ236)</f>
        <v>0</v>
      </c>
      <c r="F205" s="308">
        <f>SIMPLvolumes!AT236*SUM(SIMPLvolumes!Z236:AJ236)</f>
        <v>0</v>
      </c>
      <c r="G205" s="308">
        <f>SIMPLvolumes!AU236*SUM(SIMPLvolumes!Z236:AJ236)</f>
        <v>0</v>
      </c>
      <c r="H205" s="308">
        <f t="shared" si="4"/>
        <v>0</v>
      </c>
      <c r="I205" s="308">
        <f t="shared" si="5"/>
        <v>0</v>
      </c>
      <c r="J205" s="308">
        <f>SIMPLvolumes!AW236*SUM(SIMPLvolumes!Z236:AJ236)/3.125</f>
        <v>0</v>
      </c>
      <c r="K205" s="308" t="str">
        <f>SIMPLvolumes!AV236</f>
        <v/>
      </c>
    </row>
    <row r="206">
      <c r="B206" s="308">
        <f>SIMPLvolumes!AP237*SUM(SIMPLvolumes!Z237:AJ237)</f>
        <v>0</v>
      </c>
      <c r="C206" s="308">
        <f>SIMPLvolumes!AQ237*SUM(SIMPLvolumes!Z237:AJ237)</f>
        <v>0</v>
      </c>
      <c r="D206" s="308">
        <f>SIMPLvolumes!AR237*SUM(SIMPLvolumes!Z237:AJ237)</f>
        <v>0</v>
      </c>
      <c r="E206" s="308">
        <f>SIMPLvolumes!AS237*SUM(SIMPLvolumes!Z237:AJ237)</f>
        <v>0</v>
      </c>
      <c r="F206" s="308">
        <f>SIMPLvolumes!AT237*SUM(SIMPLvolumes!Z237:AJ237)</f>
        <v>0</v>
      </c>
      <c r="G206" s="308">
        <f>SIMPLvolumes!AU237*SUM(SIMPLvolumes!Z237:AJ237)</f>
        <v>0</v>
      </c>
      <c r="H206" s="308">
        <f t="shared" si="4"/>
        <v>0</v>
      </c>
      <c r="I206" s="308">
        <f t="shared" si="5"/>
        <v>0</v>
      </c>
      <c r="J206" s="308">
        <f>SIMPLvolumes!AW237*SUM(SIMPLvolumes!Z237:AJ237)/3.125</f>
        <v>0</v>
      </c>
      <c r="K206" s="308" t="str">
        <f>SIMPLvolumes!AV237</f>
        <v/>
      </c>
    </row>
    <row r="207">
      <c r="B207" s="308">
        <f>SIMPLvolumes!AP238*SUM(SIMPLvolumes!Z238:AJ238)</f>
        <v>0</v>
      </c>
      <c r="C207" s="308">
        <f>SIMPLvolumes!AQ238*SUM(SIMPLvolumes!Z238:AJ238)</f>
        <v>0</v>
      </c>
      <c r="D207" s="308">
        <f>SIMPLvolumes!AR238*SUM(SIMPLvolumes!Z238:AJ238)</f>
        <v>0</v>
      </c>
      <c r="E207" s="308">
        <f>SIMPLvolumes!AS238*SUM(SIMPLvolumes!Z238:AJ238)</f>
        <v>0</v>
      </c>
      <c r="F207" s="308">
        <f>SIMPLvolumes!AT238*SUM(SIMPLvolumes!Z238:AJ238)</f>
        <v>0</v>
      </c>
      <c r="G207" s="308">
        <f>SIMPLvolumes!AU238*SUM(SIMPLvolumes!Z238:AJ238)</f>
        <v>0</v>
      </c>
      <c r="H207" s="308">
        <f t="shared" si="4"/>
        <v>0</v>
      </c>
      <c r="I207" s="308">
        <f t="shared" si="5"/>
        <v>0</v>
      </c>
      <c r="J207" s="308">
        <f>SIMPLvolumes!AW238*SUM(SIMPLvolumes!Z238:AJ238)/3.125</f>
        <v>0</v>
      </c>
      <c r="K207" s="308" t="str">
        <f>SIMPLvolumes!AV238</f>
        <v/>
      </c>
    </row>
    <row r="208">
      <c r="B208" s="308">
        <f>SIMPLvolumes!AP239*SUM(SIMPLvolumes!Z239:AJ239)</f>
        <v>0</v>
      </c>
      <c r="C208" s="308">
        <f>SIMPLvolumes!AQ239*SUM(SIMPLvolumes!Z239:AJ239)</f>
        <v>0</v>
      </c>
      <c r="D208" s="308">
        <f>SIMPLvolumes!AR239*SUM(SIMPLvolumes!Z239:AJ239)</f>
        <v>0</v>
      </c>
      <c r="E208" s="308">
        <f>SIMPLvolumes!AS239*SUM(SIMPLvolumes!Z239:AJ239)</f>
        <v>0</v>
      </c>
      <c r="F208" s="308">
        <f>SIMPLvolumes!AT239*SUM(SIMPLvolumes!Z239:AJ239)</f>
        <v>0</v>
      </c>
      <c r="G208" s="308">
        <f>SIMPLvolumes!AU239*SUM(SIMPLvolumes!Z239:AJ239)</f>
        <v>0</v>
      </c>
      <c r="H208" s="308">
        <f t="shared" si="4"/>
        <v>0</v>
      </c>
      <c r="I208" s="308">
        <f t="shared" si="5"/>
        <v>0</v>
      </c>
      <c r="J208" s="308">
        <f>SIMPLvolumes!AW239*SUM(SIMPLvolumes!Z239:AJ239)/3.125</f>
        <v>0</v>
      </c>
      <c r="K208" s="308" t="str">
        <f>SIMPLvolumes!AV239</f>
        <v/>
      </c>
    </row>
    <row r="209">
      <c r="B209" s="308">
        <f>SIMPLvolumes!AP240*SUM(SIMPLvolumes!Z240:AJ240)</f>
        <v>0</v>
      </c>
      <c r="C209" s="308">
        <f>SIMPLvolumes!AQ240*SUM(SIMPLvolumes!Z240:AJ240)</f>
        <v>0</v>
      </c>
      <c r="D209" s="308">
        <f>SIMPLvolumes!AR240*SUM(SIMPLvolumes!Z240:AJ240)</f>
        <v>0</v>
      </c>
      <c r="E209" s="308">
        <f>SIMPLvolumes!AS240*SUM(SIMPLvolumes!Z240:AJ240)</f>
        <v>0</v>
      </c>
      <c r="F209" s="308">
        <f>SIMPLvolumes!AT240*SUM(SIMPLvolumes!Z240:AJ240)</f>
        <v>0</v>
      </c>
      <c r="G209" s="308">
        <f>SIMPLvolumes!AU240*SUM(SIMPLvolumes!Z240:AJ240)</f>
        <v>0</v>
      </c>
      <c r="H209" s="308">
        <f t="shared" si="4"/>
        <v>0</v>
      </c>
      <c r="I209" s="308">
        <f t="shared" si="5"/>
        <v>0</v>
      </c>
      <c r="J209" s="308">
        <f>SIMPLvolumes!AW240*SUM(SIMPLvolumes!Z240:AJ240)/3.125</f>
        <v>0</v>
      </c>
      <c r="K209" s="308" t="str">
        <f>SIMPLvolumes!AV240</f>
        <v/>
      </c>
    </row>
    <row r="210">
      <c r="B210" s="308">
        <f>SIMPLvolumes!AP241*SUM(SIMPLvolumes!Z241:AJ241)</f>
        <v>0</v>
      </c>
      <c r="C210" s="308">
        <f>SIMPLvolumes!AQ241*SUM(SIMPLvolumes!Z241:AJ241)</f>
        <v>0</v>
      </c>
      <c r="D210" s="308">
        <f>SIMPLvolumes!AR241*SUM(SIMPLvolumes!Z241:AJ241)</f>
        <v>0</v>
      </c>
      <c r="E210" s="308">
        <f>SIMPLvolumes!AS241*SUM(SIMPLvolumes!Z241:AJ241)</f>
        <v>0</v>
      </c>
      <c r="F210" s="308">
        <f>SIMPLvolumes!AT241*SUM(SIMPLvolumes!Z241:AJ241)</f>
        <v>0</v>
      </c>
      <c r="G210" s="308">
        <f>SIMPLvolumes!AU241*SUM(SIMPLvolumes!Z241:AJ241)</f>
        <v>0</v>
      </c>
      <c r="H210" s="308">
        <f t="shared" si="4"/>
        <v>0</v>
      </c>
      <c r="I210" s="308">
        <f t="shared" si="5"/>
        <v>0</v>
      </c>
      <c r="J210" s="308">
        <f>SIMPLvolumes!AW241*SUM(SIMPLvolumes!Z241:AJ241)/3.125</f>
        <v>0</v>
      </c>
      <c r="K210" s="308" t="str">
        <f>SIMPLvolumes!AV241</f>
        <v/>
      </c>
    </row>
    <row r="211">
      <c r="B211" s="308">
        <f>SIMPLvolumes!AP242*SUM(SIMPLvolumes!Z242:AJ242)</f>
        <v>0</v>
      </c>
      <c r="C211" s="308">
        <f>SIMPLvolumes!AQ242*SUM(SIMPLvolumes!Z242:AJ242)</f>
        <v>0</v>
      </c>
      <c r="D211" s="308">
        <f>SIMPLvolumes!AR242*SUM(SIMPLvolumes!Z242:AJ242)</f>
        <v>0</v>
      </c>
      <c r="E211" s="308">
        <f>SIMPLvolumes!AS242*SUM(SIMPLvolumes!Z242:AJ242)</f>
        <v>0</v>
      </c>
      <c r="F211" s="308">
        <f>SIMPLvolumes!AT242*SUM(SIMPLvolumes!Z242:AJ242)</f>
        <v>0</v>
      </c>
      <c r="G211" s="308">
        <f>SIMPLvolumes!AU242*SUM(SIMPLvolumes!Z242:AJ242)</f>
        <v>0</v>
      </c>
      <c r="H211" s="308">
        <f t="shared" si="4"/>
        <v>0</v>
      </c>
      <c r="I211" s="308">
        <f t="shared" si="5"/>
        <v>0</v>
      </c>
      <c r="J211" s="308">
        <f>SIMPLvolumes!AW242*SUM(SIMPLvolumes!Z242:AJ242)/3.125</f>
        <v>0</v>
      </c>
      <c r="K211" s="308" t="str">
        <f>SIMPLvolumes!AV242</f>
        <v/>
      </c>
    </row>
    <row r="212">
      <c r="B212" s="308">
        <f>SIMPLvolumes!AP243*SUM(SIMPLvolumes!Z243:AJ243)</f>
        <v>0</v>
      </c>
      <c r="C212" s="308">
        <f>SIMPLvolumes!AQ243*SUM(SIMPLvolumes!Z243:AJ243)</f>
        <v>0</v>
      </c>
      <c r="D212" s="308">
        <f>SIMPLvolumes!AR243*SUM(SIMPLvolumes!Z243:AJ243)</f>
        <v>0</v>
      </c>
      <c r="E212" s="308">
        <f>SIMPLvolumes!AS243*SUM(SIMPLvolumes!Z243:AJ243)</f>
        <v>0</v>
      </c>
      <c r="F212" s="308">
        <f>SIMPLvolumes!AT243*SUM(SIMPLvolumes!Z243:AJ243)</f>
        <v>0</v>
      </c>
      <c r="G212" s="308">
        <f>SIMPLvolumes!AU243*SUM(SIMPLvolumes!Z243:AJ243)</f>
        <v>0</v>
      </c>
      <c r="H212" s="308">
        <f t="shared" si="4"/>
        <v>0</v>
      </c>
      <c r="I212" s="308">
        <f t="shared" si="5"/>
        <v>0</v>
      </c>
      <c r="J212" s="308">
        <f>SIMPLvolumes!AW243*SUM(SIMPLvolumes!Z243:AJ243)/3.125</f>
        <v>0</v>
      </c>
      <c r="K212" s="308" t="str">
        <f>SIMPLvolumes!AV243</f>
        <v/>
      </c>
    </row>
    <row r="213">
      <c r="B213" s="308">
        <f>SIMPLvolumes!AP244*SUM(SIMPLvolumes!Z244:AJ244)</f>
        <v>0</v>
      </c>
      <c r="C213" s="308">
        <f>SIMPLvolumes!AQ244*SUM(SIMPLvolumes!Z244:AJ244)</f>
        <v>0</v>
      </c>
      <c r="D213" s="308">
        <f>SIMPLvolumes!AR244*SUM(SIMPLvolumes!Z244:AJ244)</f>
        <v>0</v>
      </c>
      <c r="E213" s="308">
        <f>SIMPLvolumes!AS244*SUM(SIMPLvolumes!Z244:AJ244)</f>
        <v>0</v>
      </c>
      <c r="F213" s="308">
        <f>SIMPLvolumes!AT244*SUM(SIMPLvolumes!Z244:AJ244)</f>
        <v>0</v>
      </c>
      <c r="G213" s="308">
        <f>SIMPLvolumes!AU244*SUM(SIMPLvolumes!Z244:AJ244)</f>
        <v>0</v>
      </c>
      <c r="H213" s="308">
        <f t="shared" si="4"/>
        <v>0</v>
      </c>
      <c r="I213" s="308">
        <f t="shared" si="5"/>
        <v>0</v>
      </c>
      <c r="J213" s="308">
        <f>SIMPLvolumes!AW244*SUM(SIMPLvolumes!Z244:AJ244)/3.125</f>
        <v>0</v>
      </c>
      <c r="K213" s="308" t="str">
        <f>SIMPLvolumes!AV244</f>
        <v/>
      </c>
    </row>
    <row r="214">
      <c r="B214" s="308">
        <f>SIMPLvolumes!AP245*SUM(SIMPLvolumes!Z245:AJ245)</f>
        <v>0</v>
      </c>
      <c r="C214" s="308">
        <f>SIMPLvolumes!AQ245*SUM(SIMPLvolumes!Z245:AJ245)</f>
        <v>0</v>
      </c>
      <c r="D214" s="308">
        <f>SIMPLvolumes!AR245*SUM(SIMPLvolumes!Z245:AJ245)</f>
        <v>0</v>
      </c>
      <c r="E214" s="308">
        <f>SIMPLvolumes!AS245*SUM(SIMPLvolumes!Z245:AJ245)</f>
        <v>0</v>
      </c>
      <c r="F214" s="308">
        <f>SIMPLvolumes!AT245*SUM(SIMPLvolumes!Z245:AJ245)</f>
        <v>0</v>
      </c>
      <c r="G214" s="308">
        <f>SIMPLvolumes!AU245*SUM(SIMPLvolumes!Z245:AJ245)</f>
        <v>0</v>
      </c>
      <c r="H214" s="308">
        <f t="shared" si="4"/>
        <v>0</v>
      </c>
      <c r="I214" s="308">
        <f t="shared" si="5"/>
        <v>0</v>
      </c>
      <c r="J214" s="308">
        <f>SIMPLvolumes!AW245*SUM(SIMPLvolumes!Z245:AJ245)/3.125</f>
        <v>0</v>
      </c>
      <c r="K214" s="308" t="str">
        <f>SIMPLvolumes!AV245</f>
        <v/>
      </c>
    </row>
    <row r="215">
      <c r="B215" s="308">
        <f>SIMPLvolumes!AP246*SUM(SIMPLvolumes!Z246:AJ246)</f>
        <v>0</v>
      </c>
      <c r="C215" s="308">
        <f>SIMPLvolumes!AQ246*SUM(SIMPLvolumes!Z246:AJ246)</f>
        <v>0</v>
      </c>
      <c r="D215" s="308">
        <f>SIMPLvolumes!AR246*SUM(SIMPLvolumes!Z246:AJ246)</f>
        <v>0</v>
      </c>
      <c r="E215" s="308">
        <f>SIMPLvolumes!AS246*SUM(SIMPLvolumes!Z246:AJ246)</f>
        <v>0</v>
      </c>
      <c r="F215" s="308">
        <f>SIMPLvolumes!AT246*SUM(SIMPLvolumes!Z246:AJ246)</f>
        <v>0</v>
      </c>
      <c r="G215" s="308">
        <f>SIMPLvolumes!AU246*SUM(SIMPLvolumes!Z246:AJ246)</f>
        <v>0</v>
      </c>
      <c r="H215" s="308">
        <f t="shared" si="4"/>
        <v>0</v>
      </c>
      <c r="I215" s="308">
        <f t="shared" si="5"/>
        <v>0</v>
      </c>
      <c r="J215" s="308">
        <f>SIMPLvolumes!AW246*SUM(SIMPLvolumes!Z246:AJ246)/3.125</f>
        <v>0</v>
      </c>
      <c r="K215" s="308" t="str">
        <f>SIMPLvolumes!AV246</f>
        <v/>
      </c>
    </row>
    <row r="216">
      <c r="B216" s="308">
        <f>SIMPLvolumes!AP247*SUM(SIMPLvolumes!Z247:AJ247)</f>
        <v>0</v>
      </c>
      <c r="C216" s="308">
        <f>SIMPLvolumes!AQ247*SUM(SIMPLvolumes!Z247:AJ247)</f>
        <v>0</v>
      </c>
      <c r="D216" s="308">
        <f>SIMPLvolumes!AR247*SUM(SIMPLvolumes!Z247:AJ247)</f>
        <v>0</v>
      </c>
      <c r="E216" s="308">
        <f>SIMPLvolumes!AS247*SUM(SIMPLvolumes!Z247:AJ247)</f>
        <v>0</v>
      </c>
      <c r="F216" s="308">
        <f>SIMPLvolumes!AT247*SUM(SIMPLvolumes!Z247:AJ247)</f>
        <v>0</v>
      </c>
      <c r="G216" s="308">
        <f>SIMPLvolumes!AU247*SUM(SIMPLvolumes!Z247:AJ247)</f>
        <v>0</v>
      </c>
      <c r="H216" s="308">
        <f t="shared" si="4"/>
        <v>0</v>
      </c>
      <c r="I216" s="308">
        <f t="shared" si="5"/>
        <v>0</v>
      </c>
      <c r="J216" s="308">
        <f>SIMPLvolumes!AW247*SUM(SIMPLvolumes!Z247:AJ247)/3.125</f>
        <v>0</v>
      </c>
      <c r="K216" s="308" t="str">
        <f>SIMPLvolumes!AV247</f>
        <v/>
      </c>
    </row>
    <row r="217">
      <c r="B217" s="308">
        <f>SIMPLvolumes!AP248*SUM(SIMPLvolumes!Z248:AJ248)</f>
        <v>0</v>
      </c>
      <c r="C217" s="308">
        <f>SIMPLvolumes!AQ248*SUM(SIMPLvolumes!Z248:AJ248)</f>
        <v>0</v>
      </c>
      <c r="D217" s="308">
        <f>SIMPLvolumes!AR248*SUM(SIMPLvolumes!Z248:AJ248)</f>
        <v>0</v>
      </c>
      <c r="E217" s="308">
        <f>SIMPLvolumes!AS248*SUM(SIMPLvolumes!Z248:AJ248)</f>
        <v>0</v>
      </c>
      <c r="F217" s="308">
        <f>SIMPLvolumes!AT248*SUM(SIMPLvolumes!Z248:AJ248)</f>
        <v>0</v>
      </c>
      <c r="G217" s="308">
        <f>SIMPLvolumes!AU248*SUM(SIMPLvolumes!Z248:AJ248)</f>
        <v>0</v>
      </c>
      <c r="H217" s="308">
        <f t="shared" si="4"/>
        <v>0</v>
      </c>
      <c r="I217" s="308">
        <f t="shared" si="5"/>
        <v>0</v>
      </c>
      <c r="J217" s="308">
        <f>SIMPLvolumes!AW248*SUM(SIMPLvolumes!Z248:AJ248)/3.125</f>
        <v>0</v>
      </c>
      <c r="K217" s="308" t="str">
        <f>SIMPLvolumes!AV248</f>
        <v/>
      </c>
    </row>
    <row r="218">
      <c r="B218" s="308">
        <f>SIMPLvolumes!AP249*SUM(SIMPLvolumes!Z249:AJ249)</f>
        <v>0</v>
      </c>
      <c r="C218" s="308">
        <f>SIMPLvolumes!AQ249*SUM(SIMPLvolumes!Z249:AJ249)</f>
        <v>0</v>
      </c>
      <c r="D218" s="308">
        <f>SIMPLvolumes!AR249*SUM(SIMPLvolumes!Z249:AJ249)</f>
        <v>0</v>
      </c>
      <c r="E218" s="308">
        <f>SIMPLvolumes!AS249*SUM(SIMPLvolumes!Z249:AJ249)</f>
        <v>0</v>
      </c>
      <c r="F218" s="308">
        <f>SIMPLvolumes!AT249*SUM(SIMPLvolumes!Z249:AJ249)</f>
        <v>0</v>
      </c>
      <c r="G218" s="308">
        <f>SIMPLvolumes!AU249*SUM(SIMPLvolumes!Z249:AJ249)</f>
        <v>0</v>
      </c>
      <c r="H218" s="308">
        <f t="shared" si="4"/>
        <v>0</v>
      </c>
      <c r="I218" s="308">
        <f t="shared" si="5"/>
        <v>0</v>
      </c>
      <c r="J218" s="308">
        <f>SIMPLvolumes!AW249*SUM(SIMPLvolumes!Z249:AJ249)/3.125</f>
        <v>0</v>
      </c>
      <c r="K218" s="308" t="str">
        <f>SIMPLvolumes!AV249</f>
        <v/>
      </c>
    </row>
    <row r="219">
      <c r="B219" s="308">
        <f>SIMPLvolumes!AP250*SUM(SIMPLvolumes!Z250:AJ250)</f>
        <v>0</v>
      </c>
      <c r="C219" s="308">
        <f>SIMPLvolumes!AQ250*SUM(SIMPLvolumes!Z250:AJ250)</f>
        <v>0</v>
      </c>
      <c r="D219" s="308">
        <f>SIMPLvolumes!AR250*SUM(SIMPLvolumes!Z250:AJ250)</f>
        <v>0</v>
      </c>
      <c r="E219" s="308">
        <f>SIMPLvolumes!AS250*SUM(SIMPLvolumes!Z250:AJ250)</f>
        <v>0</v>
      </c>
      <c r="F219" s="308">
        <f>SIMPLvolumes!AT250*SUM(SIMPLvolumes!Z250:AJ250)</f>
        <v>0</v>
      </c>
      <c r="G219" s="308">
        <f>SIMPLvolumes!AU250*SUM(SIMPLvolumes!Z250:AJ250)</f>
        <v>0</v>
      </c>
      <c r="H219" s="308">
        <f t="shared" si="4"/>
        <v>0</v>
      </c>
      <c r="I219" s="308">
        <f t="shared" si="5"/>
        <v>0</v>
      </c>
      <c r="J219" s="308">
        <f>SIMPLvolumes!AW250*SUM(SIMPLvolumes!Z250:AJ250)/3.125</f>
        <v>0</v>
      </c>
      <c r="K219" s="308" t="str">
        <f>SIMPLvolumes!AV250</f>
        <v/>
      </c>
    </row>
    <row r="220">
      <c r="B220" s="308">
        <f>SIMPLvolumes!AP251*SUM(SIMPLvolumes!Z251:AJ251)</f>
        <v>0</v>
      </c>
      <c r="C220" s="308">
        <f>SIMPLvolumes!AQ251*SUM(SIMPLvolumes!Z251:AJ251)</f>
        <v>0</v>
      </c>
      <c r="D220" s="308">
        <f>SIMPLvolumes!AR251*SUM(SIMPLvolumes!Z251:AJ251)</f>
        <v>0</v>
      </c>
      <c r="E220" s="308">
        <f>SIMPLvolumes!AS251*SUM(SIMPLvolumes!Z251:AJ251)</f>
        <v>0</v>
      </c>
      <c r="F220" s="308">
        <f>SIMPLvolumes!AT251*SUM(SIMPLvolumes!Z251:AJ251)</f>
        <v>0</v>
      </c>
      <c r="G220" s="308">
        <f>SIMPLvolumes!AU251*SUM(SIMPLvolumes!Z251:AJ251)</f>
        <v>0</v>
      </c>
      <c r="H220" s="308">
        <f t="shared" si="4"/>
        <v>0</v>
      </c>
      <c r="I220" s="308">
        <f t="shared" si="5"/>
        <v>0</v>
      </c>
      <c r="J220" s="308">
        <f>SIMPLvolumes!AW251*SUM(SIMPLvolumes!Z251:AJ251)/3.125</f>
        <v>0</v>
      </c>
      <c r="K220" s="308" t="str">
        <f>SIMPLvolumes!AV251</f>
        <v/>
      </c>
    </row>
    <row r="221">
      <c r="B221" s="308">
        <f>SIMPLvolumes!AP252*SUM(SIMPLvolumes!Z252:AJ252)</f>
        <v>0</v>
      </c>
      <c r="C221" s="308">
        <f>SIMPLvolumes!AQ252*SUM(SIMPLvolumes!Z252:AJ252)</f>
        <v>0</v>
      </c>
      <c r="D221" s="308">
        <f>SIMPLvolumes!AR252*SUM(SIMPLvolumes!Z252:AJ252)</f>
        <v>0</v>
      </c>
      <c r="E221" s="308">
        <f>SIMPLvolumes!AS252*SUM(SIMPLvolumes!Z252:AJ252)</f>
        <v>0</v>
      </c>
      <c r="F221" s="308">
        <f>SIMPLvolumes!AT252*SUM(SIMPLvolumes!Z252:AJ252)</f>
        <v>0</v>
      </c>
      <c r="G221" s="308">
        <f>SIMPLvolumes!AU252*SUM(SIMPLvolumes!Z252:AJ252)</f>
        <v>0</v>
      </c>
      <c r="H221" s="308">
        <f t="shared" si="4"/>
        <v>0</v>
      </c>
      <c r="I221" s="308">
        <f t="shared" si="5"/>
        <v>0</v>
      </c>
      <c r="J221" s="308">
        <f>SIMPLvolumes!AW252*SUM(SIMPLvolumes!Z252:AJ252)/3.125</f>
        <v>0</v>
      </c>
      <c r="K221" s="308" t="str">
        <f>SIMPLvolumes!AV252</f>
        <v/>
      </c>
    </row>
    <row r="222">
      <c r="B222" s="308">
        <f>SIMPLvolumes!AP253*SUM(SIMPLvolumes!Z253:AJ253)</f>
        <v>0</v>
      </c>
      <c r="C222" s="308">
        <f>SIMPLvolumes!AQ253*SUM(SIMPLvolumes!Z253:AJ253)</f>
        <v>0</v>
      </c>
      <c r="D222" s="308">
        <f>SIMPLvolumes!AR253*SUM(SIMPLvolumes!Z253:AJ253)</f>
        <v>0</v>
      </c>
      <c r="E222" s="308">
        <f>SIMPLvolumes!AS253*SUM(SIMPLvolumes!Z253:AJ253)</f>
        <v>0</v>
      </c>
      <c r="F222" s="308">
        <f>SIMPLvolumes!AT253*SUM(SIMPLvolumes!Z253:AJ253)</f>
        <v>0</v>
      </c>
      <c r="G222" s="308">
        <f>SIMPLvolumes!AU253*SUM(SIMPLvolumes!Z253:AJ253)</f>
        <v>0</v>
      </c>
      <c r="H222" s="308">
        <f t="shared" si="4"/>
        <v>0</v>
      </c>
      <c r="I222" s="308">
        <f t="shared" si="5"/>
        <v>0</v>
      </c>
      <c r="J222" s="308">
        <f>SIMPLvolumes!AW253*SUM(SIMPLvolumes!Z253:AJ253)/3.125</f>
        <v>0</v>
      </c>
      <c r="K222" s="308" t="str">
        <f>SIMPLvolumes!AV253</f>
        <v/>
      </c>
    </row>
    <row r="223">
      <c r="B223" s="308">
        <f>SIMPLvolumes!AP254*SUM(SIMPLvolumes!Z254:AJ254)</f>
        <v>0</v>
      </c>
      <c r="C223" s="308">
        <f>SIMPLvolumes!AQ254*SUM(SIMPLvolumes!Z254:AJ254)</f>
        <v>0</v>
      </c>
      <c r="D223" s="308">
        <f>SIMPLvolumes!AR254*SUM(SIMPLvolumes!Z254:AJ254)</f>
        <v>0</v>
      </c>
      <c r="E223" s="308">
        <f>SIMPLvolumes!AS254*SUM(SIMPLvolumes!Z254:AJ254)</f>
        <v>0</v>
      </c>
      <c r="F223" s="308">
        <f>SIMPLvolumes!AT254*SUM(SIMPLvolumes!Z254:AJ254)</f>
        <v>0</v>
      </c>
      <c r="G223" s="308">
        <f>SIMPLvolumes!AU254*SUM(SIMPLvolumes!Z254:AJ254)</f>
        <v>0</v>
      </c>
      <c r="H223" s="308">
        <f t="shared" si="4"/>
        <v>0</v>
      </c>
      <c r="I223" s="308">
        <f t="shared" si="5"/>
        <v>0</v>
      </c>
      <c r="J223" s="308">
        <f>SIMPLvolumes!AW254*SUM(SIMPLvolumes!Z254:AJ254)/3.125</f>
        <v>0</v>
      </c>
      <c r="K223" s="308" t="str">
        <f>SIMPLvolumes!AV254</f>
        <v/>
      </c>
    </row>
    <row r="224">
      <c r="B224" s="308">
        <f>SIMPLvolumes!AP255*SUM(SIMPLvolumes!Z255:AJ255)</f>
        <v>0</v>
      </c>
      <c r="C224" s="308">
        <f>SIMPLvolumes!AQ255*SUM(SIMPLvolumes!Z255:AJ255)</f>
        <v>0</v>
      </c>
      <c r="D224" s="308">
        <f>SIMPLvolumes!AR255*SUM(SIMPLvolumes!Z255:AJ255)</f>
        <v>0</v>
      </c>
      <c r="E224" s="308">
        <f>SIMPLvolumes!AS255*SUM(SIMPLvolumes!Z255:AJ255)</f>
        <v>0</v>
      </c>
      <c r="F224" s="308">
        <f>SIMPLvolumes!AT255*SUM(SIMPLvolumes!Z255:AJ255)</f>
        <v>0</v>
      </c>
      <c r="G224" s="308">
        <f>SIMPLvolumes!AU255*SUM(SIMPLvolumes!Z255:AJ255)</f>
        <v>0</v>
      </c>
      <c r="H224" s="308">
        <f t="shared" si="4"/>
        <v>0</v>
      </c>
      <c r="I224" s="308">
        <f t="shared" si="5"/>
        <v>0</v>
      </c>
      <c r="J224" s="308">
        <f>SIMPLvolumes!AW255*SUM(SIMPLvolumes!Z255:AJ255)/3.125</f>
        <v>0</v>
      </c>
      <c r="K224" s="308" t="str">
        <f>SIMPLvolumes!AV255</f>
        <v/>
      </c>
    </row>
    <row r="225">
      <c r="B225" s="308">
        <f>SIMPLvolumes!AP256*SUM(SIMPLvolumes!Z256:AJ256)</f>
        <v>0</v>
      </c>
      <c r="C225" s="308">
        <f>SIMPLvolumes!AQ256*SUM(SIMPLvolumes!Z256:AJ256)</f>
        <v>0</v>
      </c>
      <c r="D225" s="308">
        <f>SIMPLvolumes!AR256*SUM(SIMPLvolumes!Z256:AJ256)</f>
        <v>0</v>
      </c>
      <c r="E225" s="308">
        <f>SIMPLvolumes!AS256*SUM(SIMPLvolumes!Z256:AJ256)</f>
        <v>0</v>
      </c>
      <c r="F225" s="308">
        <f>SIMPLvolumes!AT256*SUM(SIMPLvolumes!Z256:AJ256)</f>
        <v>0</v>
      </c>
      <c r="G225" s="308">
        <f>SIMPLvolumes!AU256*SUM(SIMPLvolumes!Z256:AJ256)</f>
        <v>0</v>
      </c>
      <c r="H225" s="308">
        <f t="shared" si="4"/>
        <v>0</v>
      </c>
      <c r="I225" s="308">
        <f t="shared" si="5"/>
        <v>0</v>
      </c>
      <c r="J225" s="308">
        <f>SIMPLvolumes!AW256*SUM(SIMPLvolumes!Z256:AJ256)/3.125</f>
        <v>0</v>
      </c>
      <c r="K225" s="308" t="str">
        <f>SIMPLvolumes!AV256</f>
        <v/>
      </c>
    </row>
    <row r="226">
      <c r="B226" s="308">
        <f>SIMPLvolumes!AP257*SUM(SIMPLvolumes!Z257:AJ257)</f>
        <v>0</v>
      </c>
      <c r="C226" s="308">
        <f>SIMPLvolumes!AQ257*SUM(SIMPLvolumes!Z257:AJ257)</f>
        <v>0</v>
      </c>
      <c r="D226" s="308">
        <f>SIMPLvolumes!AR257*SUM(SIMPLvolumes!Z257:AJ257)</f>
        <v>0</v>
      </c>
      <c r="E226" s="308">
        <f>SIMPLvolumes!AS257*SUM(SIMPLvolumes!Z257:AJ257)</f>
        <v>0</v>
      </c>
      <c r="F226" s="308">
        <f>SIMPLvolumes!AT257*SUM(SIMPLvolumes!Z257:AJ257)</f>
        <v>0</v>
      </c>
      <c r="G226" s="308">
        <f>SIMPLvolumes!AU257*SUM(SIMPLvolumes!Z257:AJ257)</f>
        <v>0</v>
      </c>
      <c r="H226" s="308">
        <f t="shared" si="4"/>
        <v>0</v>
      </c>
      <c r="I226" s="308">
        <f t="shared" si="5"/>
        <v>0</v>
      </c>
      <c r="J226" s="308">
        <f>SIMPLvolumes!AW257*SUM(SIMPLvolumes!Z257:AJ257)/3.125</f>
        <v>0</v>
      </c>
      <c r="K226" s="308" t="str">
        <f>SIMPLvolumes!AV257</f>
        <v/>
      </c>
    </row>
    <row r="227">
      <c r="B227" s="308">
        <f>SIMPLvolumes!AP258*SUM(SIMPLvolumes!Z258:AJ258)</f>
        <v>0</v>
      </c>
      <c r="C227" s="308">
        <f>SIMPLvolumes!AQ258*SUM(SIMPLvolumes!Z258:AJ258)</f>
        <v>0</v>
      </c>
      <c r="D227" s="308">
        <f>SIMPLvolumes!AR258*SUM(SIMPLvolumes!Z258:AJ258)</f>
        <v>0</v>
      </c>
      <c r="E227" s="308">
        <f>SIMPLvolumes!AS258*SUM(SIMPLvolumes!Z258:AJ258)</f>
        <v>0</v>
      </c>
      <c r="F227" s="308">
        <f>SIMPLvolumes!AT258*SUM(SIMPLvolumes!Z258:AJ258)</f>
        <v>0</v>
      </c>
      <c r="G227" s="308">
        <f>SIMPLvolumes!AU258*SUM(SIMPLvolumes!Z258:AJ258)</f>
        <v>0</v>
      </c>
      <c r="H227" s="308">
        <f t="shared" si="4"/>
        <v>0</v>
      </c>
      <c r="I227" s="308">
        <f t="shared" si="5"/>
        <v>0</v>
      </c>
      <c r="J227" s="308">
        <f>SIMPLvolumes!AW258*SUM(SIMPLvolumes!Z258:AJ258)/3.125</f>
        <v>0</v>
      </c>
      <c r="K227" s="308" t="str">
        <f>SIMPLvolumes!AV258</f>
        <v/>
      </c>
    </row>
    <row r="228">
      <c r="B228" s="308">
        <f>SIMPLvolumes!AP259*SUM(SIMPLvolumes!Z259:AJ259)</f>
        <v>0</v>
      </c>
      <c r="C228" s="308">
        <f>SIMPLvolumes!AQ259*SUM(SIMPLvolumes!Z259:AJ259)</f>
        <v>0</v>
      </c>
      <c r="D228" s="308">
        <f>SIMPLvolumes!AR259*SUM(SIMPLvolumes!Z259:AJ259)</f>
        <v>0</v>
      </c>
      <c r="E228" s="308">
        <f>SIMPLvolumes!AS259*SUM(SIMPLvolumes!Z259:AJ259)</f>
        <v>0</v>
      </c>
      <c r="F228" s="308">
        <f>SIMPLvolumes!AT259*SUM(SIMPLvolumes!Z259:AJ259)</f>
        <v>0</v>
      </c>
      <c r="G228" s="308">
        <f>SIMPLvolumes!AU259*SUM(SIMPLvolumes!Z259:AJ259)</f>
        <v>0</v>
      </c>
      <c r="H228" s="308">
        <f t="shared" si="4"/>
        <v>0</v>
      </c>
      <c r="I228" s="308">
        <f t="shared" si="5"/>
        <v>0</v>
      </c>
      <c r="J228" s="308">
        <f>SIMPLvolumes!AW259*SUM(SIMPLvolumes!Z259:AJ259)/3.125</f>
        <v>0</v>
      </c>
      <c r="K228" s="308" t="str">
        <f>SIMPLvolumes!AV259</f>
        <v/>
      </c>
    </row>
    <row r="229">
      <c r="B229" s="308">
        <f>SIMPLvolumes!AP260*SUM(SIMPLvolumes!Z260:AJ260)</f>
        <v>0</v>
      </c>
      <c r="C229" s="308">
        <f>SIMPLvolumes!AQ260*SUM(SIMPLvolumes!Z260:AJ260)</f>
        <v>0</v>
      </c>
      <c r="D229" s="308">
        <f>SIMPLvolumes!AR260*SUM(SIMPLvolumes!Z260:AJ260)</f>
        <v>0</v>
      </c>
      <c r="E229" s="308">
        <f>SIMPLvolumes!AS260*SUM(SIMPLvolumes!Z260:AJ260)</f>
        <v>0</v>
      </c>
      <c r="F229" s="308">
        <f>SIMPLvolumes!AT260*SUM(SIMPLvolumes!Z260:AJ260)</f>
        <v>0</v>
      </c>
      <c r="G229" s="308">
        <f>SIMPLvolumes!AU260*SUM(SIMPLvolumes!Z260:AJ260)</f>
        <v>0</v>
      </c>
      <c r="H229" s="308">
        <f t="shared" si="4"/>
        <v>0</v>
      </c>
      <c r="I229" s="308">
        <f t="shared" si="5"/>
        <v>0</v>
      </c>
      <c r="J229" s="308">
        <f>SIMPLvolumes!AW260*SUM(SIMPLvolumes!Z260:AJ260)/3.125</f>
        <v>0</v>
      </c>
      <c r="K229" s="308" t="str">
        <f>SIMPLvolumes!AV260</f>
        <v/>
      </c>
    </row>
    <row r="230">
      <c r="B230" s="308">
        <f>SIMPLvolumes!AP261*SUM(SIMPLvolumes!Z261:AJ261)</f>
        <v>0</v>
      </c>
      <c r="C230" s="308">
        <f>SIMPLvolumes!AQ261*SUM(SIMPLvolumes!Z261:AJ261)</f>
        <v>0</v>
      </c>
      <c r="D230" s="308">
        <f>SIMPLvolumes!AR261*SUM(SIMPLvolumes!Z261:AJ261)</f>
        <v>0</v>
      </c>
      <c r="E230" s="308">
        <f>SIMPLvolumes!AS261*SUM(SIMPLvolumes!Z261:AJ261)</f>
        <v>0</v>
      </c>
      <c r="F230" s="308">
        <f>SIMPLvolumes!AT261*SUM(SIMPLvolumes!Z261:AJ261)</f>
        <v>0</v>
      </c>
      <c r="G230" s="308">
        <f>SIMPLvolumes!AU261*SUM(SIMPLvolumes!Z261:AJ261)</f>
        <v>0</v>
      </c>
      <c r="H230" s="308">
        <f t="shared" si="4"/>
        <v>0</v>
      </c>
      <c r="I230" s="308">
        <f t="shared" si="5"/>
        <v>0</v>
      </c>
      <c r="J230" s="308">
        <f>SIMPLvolumes!AW261*SUM(SIMPLvolumes!Z261:AJ261)/3.125</f>
        <v>0</v>
      </c>
      <c r="K230" s="308" t="str">
        <f>SIMPLvolumes!AV261</f>
        <v/>
      </c>
    </row>
    <row r="231">
      <c r="B231" s="308">
        <f>SIMPLvolumes!AP262*SUM(SIMPLvolumes!Z262:AJ262)</f>
        <v>0</v>
      </c>
      <c r="C231" s="308">
        <f>SIMPLvolumes!AQ262*SUM(SIMPLvolumes!Z262:AJ262)</f>
        <v>0</v>
      </c>
      <c r="D231" s="308">
        <f>SIMPLvolumes!AR262*SUM(SIMPLvolumes!Z262:AJ262)</f>
        <v>0</v>
      </c>
      <c r="E231" s="308">
        <f>SIMPLvolumes!AS262*SUM(SIMPLvolumes!Z262:AJ262)</f>
        <v>0</v>
      </c>
      <c r="F231" s="308">
        <f>SIMPLvolumes!AT262*SUM(SIMPLvolumes!Z262:AJ262)</f>
        <v>0</v>
      </c>
      <c r="G231" s="308">
        <f>SIMPLvolumes!AU262*SUM(SIMPLvolumes!Z262:AJ262)</f>
        <v>0</v>
      </c>
      <c r="H231" s="308">
        <f t="shared" si="4"/>
        <v>0</v>
      </c>
      <c r="I231" s="308">
        <f t="shared" si="5"/>
        <v>0</v>
      </c>
      <c r="J231" s="308">
        <f>SIMPLvolumes!AW262*SUM(SIMPLvolumes!Z262:AJ262)/3.125</f>
        <v>0</v>
      </c>
      <c r="K231" s="308" t="str">
        <f>SIMPLvolumes!AV262</f>
        <v/>
      </c>
    </row>
    <row r="232">
      <c r="B232" s="308">
        <f>SIMPLvolumes!AP263*SUM(SIMPLvolumes!Z263:AJ263)</f>
        <v>0</v>
      </c>
      <c r="C232" s="308">
        <f>SIMPLvolumes!AQ263*SUM(SIMPLvolumes!Z263:AJ263)</f>
        <v>0</v>
      </c>
      <c r="D232" s="308">
        <f>SIMPLvolumes!AR263*SUM(SIMPLvolumes!Z263:AJ263)</f>
        <v>0</v>
      </c>
      <c r="E232" s="308">
        <f>SIMPLvolumes!AS263*SUM(SIMPLvolumes!Z263:AJ263)</f>
        <v>0</v>
      </c>
      <c r="F232" s="308">
        <f>SIMPLvolumes!AT263*SUM(SIMPLvolumes!Z263:AJ263)</f>
        <v>0</v>
      </c>
      <c r="G232" s="308">
        <f>SIMPLvolumes!AU263*SUM(SIMPLvolumes!Z263:AJ263)</f>
        <v>0</v>
      </c>
      <c r="H232" s="308">
        <f t="shared" si="4"/>
        <v>0</v>
      </c>
      <c r="I232" s="308">
        <f t="shared" si="5"/>
        <v>0</v>
      </c>
      <c r="J232" s="308">
        <f>SIMPLvolumes!AW263*SUM(SIMPLvolumes!Z263:AJ263)/3.125</f>
        <v>0</v>
      </c>
      <c r="K232" s="308" t="str">
        <f>SIMPLvolumes!AV263</f>
        <v/>
      </c>
    </row>
    <row r="233">
      <c r="B233" s="308">
        <f>SIMPLvolumes!AP264*SUM(SIMPLvolumes!Z264:AJ264)</f>
        <v>0</v>
      </c>
      <c r="C233" s="308">
        <f>SIMPLvolumes!AQ264*SUM(SIMPLvolumes!Z264:AJ264)</f>
        <v>0</v>
      </c>
      <c r="D233" s="308">
        <f>SIMPLvolumes!AR264*SUM(SIMPLvolumes!Z264:AJ264)</f>
        <v>0</v>
      </c>
      <c r="E233" s="308">
        <f>SIMPLvolumes!AS264*SUM(SIMPLvolumes!Z264:AJ264)</f>
        <v>0</v>
      </c>
      <c r="F233" s="308">
        <f>SIMPLvolumes!AT264*SUM(SIMPLvolumes!Z264:AJ264)</f>
        <v>0</v>
      </c>
      <c r="G233" s="308">
        <f>SIMPLvolumes!AU264*SUM(SIMPLvolumes!Z264:AJ264)</f>
        <v>0</v>
      </c>
      <c r="H233" s="308">
        <f t="shared" si="4"/>
        <v>0</v>
      </c>
      <c r="I233" s="308">
        <f t="shared" si="5"/>
        <v>0</v>
      </c>
      <c r="J233" s="308">
        <f>SIMPLvolumes!AW264*SUM(SIMPLvolumes!Z264:AJ264)/3.125</f>
        <v>0</v>
      </c>
      <c r="K233" s="308" t="str">
        <f>SIMPLvolumes!AV264</f>
        <v/>
      </c>
    </row>
    <row r="234">
      <c r="B234" s="308">
        <f>SIMPLvolumes!AP265*SUM(SIMPLvolumes!Z265:AJ265)</f>
        <v>0</v>
      </c>
      <c r="C234" s="308">
        <f>SIMPLvolumes!AQ265*SUM(SIMPLvolumes!Z265:AJ265)</f>
        <v>0</v>
      </c>
      <c r="D234" s="308">
        <f>SIMPLvolumes!AR265*SUM(SIMPLvolumes!Z265:AJ265)</f>
        <v>0</v>
      </c>
      <c r="E234" s="308">
        <f>SIMPLvolumes!AS265*SUM(SIMPLvolumes!Z265:AJ265)</f>
        <v>0</v>
      </c>
      <c r="F234" s="308">
        <f>SIMPLvolumes!AT265*SUM(SIMPLvolumes!Z265:AJ265)</f>
        <v>0</v>
      </c>
      <c r="G234" s="308">
        <f>SIMPLvolumes!AU265*SUM(SIMPLvolumes!Z265:AJ265)</f>
        <v>0</v>
      </c>
      <c r="H234" s="308">
        <f t="shared" si="4"/>
        <v>0</v>
      </c>
      <c r="I234" s="308">
        <f t="shared" si="5"/>
        <v>0</v>
      </c>
      <c r="J234" s="308">
        <f>SIMPLvolumes!AW265*SUM(SIMPLvolumes!Z265:AJ265)/3.125</f>
        <v>0</v>
      </c>
      <c r="K234" s="308" t="str">
        <f>SIMPLvolumes!AV265</f>
        <v/>
      </c>
    </row>
    <row r="235">
      <c r="B235" s="308">
        <f>SIMPLvolumes!AP266*SUM(SIMPLvolumes!Z266:AJ266)</f>
        <v>0</v>
      </c>
      <c r="C235" s="308">
        <f>SIMPLvolumes!AQ266*SUM(SIMPLvolumes!Z266:AJ266)</f>
        <v>0</v>
      </c>
      <c r="D235" s="308">
        <f>SIMPLvolumes!AR266*SUM(SIMPLvolumes!Z266:AJ266)</f>
        <v>0</v>
      </c>
      <c r="E235" s="308">
        <f>SIMPLvolumes!AS266*SUM(SIMPLvolumes!Z266:AJ266)</f>
        <v>0</v>
      </c>
      <c r="F235" s="308">
        <f>SIMPLvolumes!AT266*SUM(SIMPLvolumes!Z266:AJ266)</f>
        <v>0</v>
      </c>
      <c r="G235" s="308">
        <f>SIMPLvolumes!AU266*SUM(SIMPLvolumes!Z266:AJ266)</f>
        <v>0</v>
      </c>
      <c r="H235" s="308">
        <f t="shared" si="4"/>
        <v>0</v>
      </c>
      <c r="I235" s="308">
        <f t="shared" si="5"/>
        <v>0</v>
      </c>
      <c r="J235" s="308">
        <f>SIMPLvolumes!AW266*SUM(SIMPLvolumes!Z266:AJ266)/3.125</f>
        <v>0</v>
      </c>
      <c r="K235" s="308" t="str">
        <f>SIMPLvolumes!AV266</f>
        <v/>
      </c>
    </row>
    <row r="236">
      <c r="B236" s="308">
        <f>SIMPLvolumes!AP267*SUM(SIMPLvolumes!Z267:AJ267)</f>
        <v>0</v>
      </c>
      <c r="C236" s="308">
        <f>SIMPLvolumes!AQ267*SUM(SIMPLvolumes!Z267:AJ267)</f>
        <v>0</v>
      </c>
      <c r="D236" s="308">
        <f>SIMPLvolumes!AR267*SUM(SIMPLvolumes!Z267:AJ267)</f>
        <v>0</v>
      </c>
      <c r="E236" s="308">
        <f>SIMPLvolumes!AS267*SUM(SIMPLvolumes!Z267:AJ267)</f>
        <v>0</v>
      </c>
      <c r="F236" s="308">
        <f>SIMPLvolumes!AT267*SUM(SIMPLvolumes!Z267:AJ267)</f>
        <v>0</v>
      </c>
      <c r="G236" s="308">
        <f>SIMPLvolumes!AU267*SUM(SIMPLvolumes!Z267:AJ267)</f>
        <v>0</v>
      </c>
      <c r="H236" s="308">
        <f t="shared" si="4"/>
        <v>0</v>
      </c>
      <c r="I236" s="308">
        <f t="shared" si="5"/>
        <v>0</v>
      </c>
      <c r="J236" s="308">
        <f>SIMPLvolumes!AW267*SUM(SIMPLvolumes!Z267:AJ267)/3.125</f>
        <v>0</v>
      </c>
      <c r="K236" s="308" t="str">
        <f>SIMPLvolumes!AV267</f>
        <v/>
      </c>
    </row>
    <row r="237">
      <c r="B237" s="308">
        <f>SIMPLvolumes!AP268*SUM(SIMPLvolumes!Z268:AJ268)</f>
        <v>0</v>
      </c>
      <c r="C237" s="308">
        <f>SIMPLvolumes!AQ268*SUM(SIMPLvolumes!Z268:AJ268)</f>
        <v>0</v>
      </c>
      <c r="D237" s="308">
        <f>SIMPLvolumes!AR268*SUM(SIMPLvolumes!Z268:AJ268)</f>
        <v>0</v>
      </c>
      <c r="E237" s="308">
        <f>SIMPLvolumes!AS268*SUM(SIMPLvolumes!Z268:AJ268)</f>
        <v>0</v>
      </c>
      <c r="F237" s="308">
        <f>SIMPLvolumes!AT268*SUM(SIMPLvolumes!Z268:AJ268)</f>
        <v>0</v>
      </c>
      <c r="G237" s="308">
        <f>SIMPLvolumes!AU268*SUM(SIMPLvolumes!Z268:AJ268)</f>
        <v>0</v>
      </c>
      <c r="H237" s="308">
        <f t="shared" si="4"/>
        <v>0</v>
      </c>
      <c r="I237" s="308">
        <f t="shared" si="5"/>
        <v>0</v>
      </c>
      <c r="J237" s="308">
        <f>SIMPLvolumes!AW268*SUM(SIMPLvolumes!Z268:AJ268)/3.125</f>
        <v>0</v>
      </c>
      <c r="K237" s="308" t="str">
        <f>SIMPLvolumes!AV268</f>
        <v/>
      </c>
    </row>
    <row r="238">
      <c r="B238" s="308">
        <f>SIMPLvolumes!AP269*SUM(SIMPLvolumes!Z269:AJ269)</f>
        <v>0</v>
      </c>
      <c r="C238" s="308">
        <f>SIMPLvolumes!AQ269*SUM(SIMPLvolumes!Z269:AJ269)</f>
        <v>0</v>
      </c>
      <c r="D238" s="308">
        <f>SIMPLvolumes!AR269*SUM(SIMPLvolumes!Z269:AJ269)</f>
        <v>0</v>
      </c>
      <c r="E238" s="308">
        <f>SIMPLvolumes!AS269*SUM(SIMPLvolumes!Z269:AJ269)</f>
        <v>0</v>
      </c>
      <c r="F238" s="308">
        <f>SIMPLvolumes!AT269*SUM(SIMPLvolumes!Z269:AJ269)</f>
        <v>0</v>
      </c>
      <c r="G238" s="308">
        <f>SIMPLvolumes!AU269*SUM(SIMPLvolumes!Z269:AJ269)</f>
        <v>0</v>
      </c>
      <c r="H238" s="308">
        <f t="shared" si="4"/>
        <v>0</v>
      </c>
      <c r="I238" s="308">
        <f t="shared" si="5"/>
        <v>0</v>
      </c>
      <c r="J238" s="308">
        <f>SIMPLvolumes!AW269*SUM(SIMPLvolumes!Z269:AJ269)/3.125</f>
        <v>0</v>
      </c>
      <c r="K238" s="308" t="str">
        <f>SIMPLvolumes!AV269</f>
        <v/>
      </c>
    </row>
    <row r="239">
      <c r="B239" s="308">
        <f>SIMPLvolumes!AP270*SUM(SIMPLvolumes!Z270:AJ270)</f>
        <v>0</v>
      </c>
      <c r="C239" s="308">
        <f>SIMPLvolumes!AQ270*SUM(SIMPLvolumes!Z270:AJ270)</f>
        <v>0</v>
      </c>
      <c r="D239" s="308">
        <f>SIMPLvolumes!AR270*SUM(SIMPLvolumes!Z270:AJ270)</f>
        <v>0</v>
      </c>
      <c r="E239" s="308">
        <f>SIMPLvolumes!AS270*SUM(SIMPLvolumes!Z270:AJ270)</f>
        <v>0</v>
      </c>
      <c r="F239" s="308">
        <f>SIMPLvolumes!AT270*SUM(SIMPLvolumes!Z270:AJ270)</f>
        <v>0</v>
      </c>
      <c r="G239" s="308">
        <f>SIMPLvolumes!AU270*SUM(SIMPLvolumes!Z270:AJ270)</f>
        <v>0</v>
      </c>
      <c r="H239" s="308">
        <f t="shared" si="4"/>
        <v>0</v>
      </c>
      <c r="I239" s="308">
        <f t="shared" si="5"/>
        <v>0</v>
      </c>
      <c r="J239" s="308">
        <f>SIMPLvolumes!AW270*SUM(SIMPLvolumes!Z270:AJ270)/3.125</f>
        <v>0</v>
      </c>
      <c r="K239" s="308" t="str">
        <f>SIMPLvolumes!AV270</f>
        <v/>
      </c>
    </row>
    <row r="240">
      <c r="B240" s="308">
        <f>SIMPLvolumes!AP271*SUM(SIMPLvolumes!Z271:AJ271)</f>
        <v>0</v>
      </c>
      <c r="C240" s="308">
        <f>SIMPLvolumes!AQ271*SUM(SIMPLvolumes!Z271:AJ271)</f>
        <v>0</v>
      </c>
      <c r="D240" s="308">
        <f>SIMPLvolumes!AR271*SUM(SIMPLvolumes!Z271:AJ271)</f>
        <v>0</v>
      </c>
      <c r="E240" s="308">
        <f>SIMPLvolumes!AS271*SUM(SIMPLvolumes!Z271:AJ271)</f>
        <v>0</v>
      </c>
      <c r="F240" s="308">
        <f>SIMPLvolumes!AT271*SUM(SIMPLvolumes!Z271:AJ271)</f>
        <v>0</v>
      </c>
      <c r="G240" s="308">
        <f>SIMPLvolumes!AU271*SUM(SIMPLvolumes!Z271:AJ271)</f>
        <v>0</v>
      </c>
      <c r="H240" s="308">
        <f t="shared" si="4"/>
        <v>0</v>
      </c>
      <c r="I240" s="308">
        <f t="shared" si="5"/>
        <v>0</v>
      </c>
      <c r="J240" s="308">
        <f>SIMPLvolumes!AW271*SUM(SIMPLvolumes!Z271:AJ271)/3.125</f>
        <v>0</v>
      </c>
      <c r="K240" s="308" t="str">
        <f>SIMPLvolumes!AV271</f>
        <v/>
      </c>
    </row>
    <row r="241">
      <c r="B241" s="308">
        <f>SIMPLvolumes!AP272*SUM(SIMPLvolumes!Z272:AJ272)</f>
        <v>0</v>
      </c>
      <c r="C241" s="308">
        <f>SIMPLvolumes!AQ272*SUM(SIMPLvolumes!Z272:AJ272)</f>
        <v>0</v>
      </c>
      <c r="D241" s="308">
        <f>SIMPLvolumes!AR272*SUM(SIMPLvolumes!Z272:AJ272)</f>
        <v>0</v>
      </c>
      <c r="E241" s="308">
        <f>SIMPLvolumes!AS272*SUM(SIMPLvolumes!Z272:AJ272)</f>
        <v>0</v>
      </c>
      <c r="F241" s="308">
        <f>SIMPLvolumes!AT272*SUM(SIMPLvolumes!Z272:AJ272)</f>
        <v>0</v>
      </c>
      <c r="G241" s="308">
        <f>SIMPLvolumes!AU272*SUM(SIMPLvolumes!Z272:AJ272)</f>
        <v>0</v>
      </c>
      <c r="H241" s="308">
        <f t="shared" si="4"/>
        <v>0</v>
      </c>
      <c r="I241" s="308">
        <f t="shared" si="5"/>
        <v>0</v>
      </c>
      <c r="J241" s="308">
        <f>SIMPLvolumes!AW272*SUM(SIMPLvolumes!Z272:AJ272)/3.125</f>
        <v>0</v>
      </c>
      <c r="K241" s="308" t="str">
        <f>SIMPLvolumes!AV272</f>
        <v/>
      </c>
    </row>
    <row r="242">
      <c r="B242" s="308">
        <f>SIMPLvolumes!AP273*SUM(SIMPLvolumes!Z273:AJ273)</f>
        <v>0</v>
      </c>
      <c r="C242" s="308">
        <f>SIMPLvolumes!AQ273*SUM(SIMPLvolumes!Z273:AJ273)</f>
        <v>0</v>
      </c>
      <c r="D242" s="308">
        <f>SIMPLvolumes!AR273*SUM(SIMPLvolumes!Z273:AJ273)</f>
        <v>0</v>
      </c>
      <c r="E242" s="308">
        <f>SIMPLvolumes!AS273*SUM(SIMPLvolumes!Z273:AJ273)</f>
        <v>0</v>
      </c>
      <c r="F242" s="308">
        <f>SIMPLvolumes!AT273*SUM(SIMPLvolumes!Z273:AJ273)</f>
        <v>0</v>
      </c>
      <c r="G242" s="308">
        <f>SIMPLvolumes!AU273*SUM(SIMPLvolumes!Z273:AJ273)</f>
        <v>0</v>
      </c>
      <c r="H242" s="308">
        <f t="shared" si="4"/>
        <v>0</v>
      </c>
      <c r="I242" s="308">
        <f t="shared" si="5"/>
        <v>0</v>
      </c>
      <c r="J242" s="308">
        <f>SIMPLvolumes!AW273*SUM(SIMPLvolumes!Z273:AJ273)/3.125</f>
        <v>0</v>
      </c>
      <c r="K242" s="308" t="str">
        <f>SIMPLvolumes!AV273</f>
        <v/>
      </c>
    </row>
    <row r="243">
      <c r="B243" s="308">
        <f>SIMPLvolumes!AP274*SUM(SIMPLvolumes!Z274:AJ274)</f>
        <v>0</v>
      </c>
      <c r="C243" s="308">
        <f>SIMPLvolumes!AQ274*SUM(SIMPLvolumes!Z274:AJ274)</f>
        <v>0</v>
      </c>
      <c r="D243" s="308">
        <f>SIMPLvolumes!AR274*SUM(SIMPLvolumes!Z274:AJ274)</f>
        <v>0</v>
      </c>
      <c r="E243" s="308">
        <f>SIMPLvolumes!AS274*SUM(SIMPLvolumes!Z274:AJ274)</f>
        <v>0</v>
      </c>
      <c r="F243" s="308">
        <f>SIMPLvolumes!AT274*SUM(SIMPLvolumes!Z274:AJ274)</f>
        <v>0</v>
      </c>
      <c r="G243" s="308">
        <f>SIMPLvolumes!AU274*SUM(SIMPLvolumes!Z274:AJ274)</f>
        <v>0</v>
      </c>
      <c r="H243" s="308">
        <f t="shared" si="4"/>
        <v>0</v>
      </c>
      <c r="I243" s="308">
        <f t="shared" si="5"/>
        <v>0</v>
      </c>
      <c r="J243" s="308">
        <f>SIMPLvolumes!AW274*SUM(SIMPLvolumes!Z274:AJ274)/3.125</f>
        <v>0</v>
      </c>
      <c r="K243" s="308" t="str">
        <f>SIMPLvolumes!AV274</f>
        <v/>
      </c>
    </row>
    <row r="244">
      <c r="B244" s="308">
        <f>SIMPLvolumes!AP275*SUM(SIMPLvolumes!Z275:AJ275)</f>
        <v>0</v>
      </c>
      <c r="C244" s="308">
        <f>SIMPLvolumes!AQ275*SUM(SIMPLvolumes!Z275:AJ275)</f>
        <v>0</v>
      </c>
      <c r="D244" s="308">
        <f>SIMPLvolumes!AR275*SUM(SIMPLvolumes!Z275:AJ275)</f>
        <v>0</v>
      </c>
      <c r="E244" s="308">
        <f>SIMPLvolumes!AS275*SUM(SIMPLvolumes!Z275:AJ275)</f>
        <v>0</v>
      </c>
      <c r="F244" s="308">
        <f>SIMPLvolumes!AT275*SUM(SIMPLvolumes!Z275:AJ275)</f>
        <v>0</v>
      </c>
      <c r="G244" s="308">
        <f>SIMPLvolumes!AU275*SUM(SIMPLvolumes!Z275:AJ275)</f>
        <v>0</v>
      </c>
      <c r="H244" s="308">
        <f t="shared" si="4"/>
        <v>0</v>
      </c>
      <c r="I244" s="308">
        <f t="shared" si="5"/>
        <v>0</v>
      </c>
      <c r="J244" s="308">
        <f>SIMPLvolumes!AW275*SUM(SIMPLvolumes!Z275:AJ275)/3.125</f>
        <v>0</v>
      </c>
      <c r="K244" s="308" t="str">
        <f>SIMPLvolumes!AV275</f>
        <v/>
      </c>
    </row>
    <row r="245">
      <c r="B245" s="308">
        <f>SIMPLvolumes!AP276*SUM(SIMPLvolumes!Z276:AJ276)</f>
        <v>0</v>
      </c>
      <c r="C245" s="308">
        <f>SIMPLvolumes!AQ276*SUM(SIMPLvolumes!Z276:AJ276)</f>
        <v>0</v>
      </c>
      <c r="D245" s="308">
        <f>SIMPLvolumes!AR276*SUM(SIMPLvolumes!Z276:AJ276)</f>
        <v>0</v>
      </c>
      <c r="E245" s="308">
        <f>SIMPLvolumes!AS276*SUM(SIMPLvolumes!Z276:AJ276)</f>
        <v>0</v>
      </c>
      <c r="F245" s="308">
        <f>SIMPLvolumes!AT276*SUM(SIMPLvolumes!Z276:AJ276)</f>
        <v>0</v>
      </c>
      <c r="G245" s="308">
        <f>SIMPLvolumes!AU276*SUM(SIMPLvolumes!Z276:AJ276)</f>
        <v>0</v>
      </c>
      <c r="H245" s="308">
        <f t="shared" si="4"/>
        <v>0</v>
      </c>
      <c r="I245" s="308">
        <f t="shared" si="5"/>
        <v>0</v>
      </c>
      <c r="J245" s="308">
        <f>SIMPLvolumes!AW276*SUM(SIMPLvolumes!Z276:AJ276)/3.125</f>
        <v>0</v>
      </c>
      <c r="K245" s="308" t="str">
        <f>SIMPLvolumes!AV276</f>
        <v/>
      </c>
    </row>
    <row r="246">
      <c r="B246" s="308">
        <f>SIMPLvolumes!AP277*SUM(SIMPLvolumes!Z277:AJ277)</f>
        <v>0</v>
      </c>
      <c r="C246" s="308">
        <f>SIMPLvolumes!AQ277*SUM(SIMPLvolumes!Z277:AJ277)</f>
        <v>0</v>
      </c>
      <c r="D246" s="308">
        <f>SIMPLvolumes!AR277*SUM(SIMPLvolumes!Z277:AJ277)</f>
        <v>0</v>
      </c>
      <c r="E246" s="308">
        <f>SIMPLvolumes!AS277*SUM(SIMPLvolumes!Z277:AJ277)</f>
        <v>0</v>
      </c>
      <c r="F246" s="308">
        <f>SIMPLvolumes!AT277*SUM(SIMPLvolumes!Z277:AJ277)</f>
        <v>0</v>
      </c>
      <c r="G246" s="308">
        <f>SIMPLvolumes!AU277*SUM(SIMPLvolumes!Z277:AJ277)</f>
        <v>0</v>
      </c>
      <c r="H246" s="308">
        <f t="shared" si="4"/>
        <v>0</v>
      </c>
      <c r="I246" s="308">
        <f t="shared" si="5"/>
        <v>0</v>
      </c>
      <c r="J246" s="308">
        <f>SIMPLvolumes!AW277*SUM(SIMPLvolumes!Z277:AJ277)/3.125</f>
        <v>0</v>
      </c>
      <c r="K246" s="308" t="str">
        <f>SIMPLvolumes!AV277</f>
        <v/>
      </c>
    </row>
    <row r="247">
      <c r="B247" s="308">
        <f>SIMPLvolumes!AP278*SUM(SIMPLvolumes!Z278:AJ278)</f>
        <v>0</v>
      </c>
      <c r="C247" s="308">
        <f>SIMPLvolumes!AQ278*SUM(SIMPLvolumes!Z278:AJ278)</f>
        <v>0</v>
      </c>
      <c r="D247" s="308">
        <f>SIMPLvolumes!AR278*SUM(SIMPLvolumes!Z278:AJ278)</f>
        <v>0</v>
      </c>
      <c r="E247" s="308">
        <f>SIMPLvolumes!AS278*SUM(SIMPLvolumes!Z278:AJ278)</f>
        <v>0</v>
      </c>
      <c r="F247" s="308">
        <f>SIMPLvolumes!AT278*SUM(SIMPLvolumes!Z278:AJ278)</f>
        <v>0</v>
      </c>
      <c r="G247" s="308">
        <f>SIMPLvolumes!AU278*SUM(SIMPLvolumes!Z278:AJ278)</f>
        <v>0</v>
      </c>
      <c r="H247" s="308">
        <f t="shared" si="4"/>
        <v>0</v>
      </c>
      <c r="I247" s="308">
        <f t="shared" si="5"/>
        <v>0</v>
      </c>
      <c r="J247" s="308">
        <f>SIMPLvolumes!AW278*SUM(SIMPLvolumes!Z278:AJ278)/3.125</f>
        <v>0</v>
      </c>
      <c r="K247" s="308" t="str">
        <f>SIMPLvolumes!AV278</f>
        <v/>
      </c>
    </row>
    <row r="248">
      <c r="B248" s="308">
        <f>SIMPLvolumes!AP279*SUM(SIMPLvolumes!Z279:AJ279)</f>
        <v>0</v>
      </c>
      <c r="C248" s="308">
        <f>SIMPLvolumes!AQ279*SUM(SIMPLvolumes!Z279:AJ279)</f>
        <v>0</v>
      </c>
      <c r="D248" s="308">
        <f>SIMPLvolumes!AR279*SUM(SIMPLvolumes!Z279:AJ279)</f>
        <v>0</v>
      </c>
      <c r="E248" s="308">
        <f>SIMPLvolumes!AS279*SUM(SIMPLvolumes!Z279:AJ279)</f>
        <v>0</v>
      </c>
      <c r="F248" s="308">
        <f>SIMPLvolumes!AT279*SUM(SIMPLvolumes!Z279:AJ279)</f>
        <v>0</v>
      </c>
      <c r="G248" s="308">
        <f>SIMPLvolumes!AU279*SUM(SIMPLvolumes!Z279:AJ279)</f>
        <v>0</v>
      </c>
      <c r="H248" s="308">
        <f t="shared" si="4"/>
        <v>0</v>
      </c>
      <c r="I248" s="308">
        <f t="shared" si="5"/>
        <v>0</v>
      </c>
      <c r="J248" s="308">
        <f>SIMPLvolumes!AW279*SUM(SIMPLvolumes!Z279:AJ279)/3.125</f>
        <v>0</v>
      </c>
      <c r="K248" s="308" t="str">
        <f>SIMPLvolumes!AV279</f>
        <v/>
      </c>
    </row>
    <row r="249">
      <c r="B249" s="308">
        <f>SIMPLvolumes!AP280*SUM(SIMPLvolumes!Z280:AJ280)</f>
        <v>0</v>
      </c>
      <c r="C249" s="308">
        <f>SIMPLvolumes!AQ280*SUM(SIMPLvolumes!Z280:AJ280)</f>
        <v>0</v>
      </c>
      <c r="D249" s="308">
        <f>SIMPLvolumes!AR280*SUM(SIMPLvolumes!Z280:AJ280)</f>
        <v>0</v>
      </c>
      <c r="E249" s="308">
        <f>SIMPLvolumes!AS280*SUM(SIMPLvolumes!Z280:AJ280)</f>
        <v>0</v>
      </c>
      <c r="F249" s="308">
        <f>SIMPLvolumes!AT280*SUM(SIMPLvolumes!Z280:AJ280)</f>
        <v>0</v>
      </c>
      <c r="G249" s="308">
        <f>SIMPLvolumes!AU280*SUM(SIMPLvolumes!Z280:AJ280)</f>
        <v>0</v>
      </c>
      <c r="H249" s="308">
        <f t="shared" si="4"/>
        <v>0</v>
      </c>
      <c r="I249" s="308">
        <f t="shared" si="5"/>
        <v>0</v>
      </c>
      <c r="J249" s="308">
        <f>SIMPLvolumes!AW280*SUM(SIMPLvolumes!Z280:AJ280)/3.125</f>
        <v>0</v>
      </c>
      <c r="K249" s="308" t="str">
        <f>SIMPLvolumes!AV280</f>
        <v/>
      </c>
    </row>
    <row r="250">
      <c r="B250" s="308">
        <f>SIMPLvolumes!AP281*SUM(SIMPLvolumes!Z281:AJ281)</f>
        <v>0</v>
      </c>
      <c r="C250" s="308">
        <f>SIMPLvolumes!AQ281*SUM(SIMPLvolumes!Z281:AJ281)</f>
        <v>0</v>
      </c>
      <c r="D250" s="308">
        <f>SIMPLvolumes!AR281*SUM(SIMPLvolumes!Z281:AJ281)</f>
        <v>0</v>
      </c>
      <c r="E250" s="308">
        <f>SIMPLvolumes!AS281*SUM(SIMPLvolumes!Z281:AJ281)</f>
        <v>0</v>
      </c>
      <c r="F250" s="308">
        <f>SIMPLvolumes!AT281*SUM(SIMPLvolumes!Z281:AJ281)</f>
        <v>0</v>
      </c>
      <c r="G250" s="308">
        <f>SIMPLvolumes!AU281*SUM(SIMPLvolumes!Z281:AJ281)</f>
        <v>0</v>
      </c>
      <c r="H250" s="308">
        <f t="shared" si="4"/>
        <v>0</v>
      </c>
      <c r="I250" s="308">
        <f t="shared" si="5"/>
        <v>0</v>
      </c>
      <c r="J250" s="308">
        <f>SIMPLvolumes!AW281*SUM(SIMPLvolumes!Z281:AJ281)/3.125</f>
        <v>0</v>
      </c>
      <c r="K250" s="308" t="str">
        <f>SIMPLvolumes!AV281</f>
        <v/>
      </c>
    </row>
    <row r="251">
      <c r="B251" s="308">
        <f>SIMPLvolumes!AP282*SUM(SIMPLvolumes!Z282:AJ282)</f>
        <v>0</v>
      </c>
      <c r="C251" s="308">
        <f>SIMPLvolumes!AQ282*SUM(SIMPLvolumes!Z282:AJ282)</f>
        <v>0</v>
      </c>
      <c r="D251" s="308">
        <f>SIMPLvolumes!AR282*SUM(SIMPLvolumes!Z282:AJ282)</f>
        <v>0</v>
      </c>
      <c r="E251" s="308">
        <f>SIMPLvolumes!AS282*SUM(SIMPLvolumes!Z282:AJ282)</f>
        <v>0</v>
      </c>
      <c r="F251" s="308">
        <f>SIMPLvolumes!AT282*SUM(SIMPLvolumes!Z282:AJ282)</f>
        <v>0</v>
      </c>
      <c r="G251" s="308">
        <f>SIMPLvolumes!AU282*SUM(SIMPLvolumes!Z282:AJ282)</f>
        <v>0</v>
      </c>
      <c r="H251" s="308">
        <f t="shared" si="4"/>
        <v>0</v>
      </c>
      <c r="I251" s="308">
        <f t="shared" si="5"/>
        <v>0</v>
      </c>
      <c r="J251" s="308">
        <f>SIMPLvolumes!AW282*SUM(SIMPLvolumes!Z282:AJ282)/3.125</f>
        <v>0</v>
      </c>
      <c r="K251" s="308" t="str">
        <f>SIMPLvolumes!AV282</f>
        <v/>
      </c>
    </row>
    <row r="252">
      <c r="B252" s="308">
        <f>SIMPLvolumes!AP283*SUM(SIMPLvolumes!Z283:AJ283)</f>
        <v>0</v>
      </c>
      <c r="C252" s="308">
        <f>SIMPLvolumes!AQ283*SUM(SIMPLvolumes!Z283:AJ283)</f>
        <v>0</v>
      </c>
      <c r="D252" s="308">
        <f>SIMPLvolumes!AR283*SUM(SIMPLvolumes!Z283:AJ283)</f>
        <v>0</v>
      </c>
      <c r="E252" s="308">
        <f>SIMPLvolumes!AS283*SUM(SIMPLvolumes!Z283:AJ283)</f>
        <v>0</v>
      </c>
      <c r="F252" s="308">
        <f>SIMPLvolumes!AT283*SUM(SIMPLvolumes!Z283:AJ283)</f>
        <v>0</v>
      </c>
      <c r="G252" s="308">
        <f>SIMPLvolumes!AU283*SUM(SIMPLvolumes!Z283:AJ283)</f>
        <v>0</v>
      </c>
      <c r="H252" s="308">
        <f t="shared" si="4"/>
        <v>0</v>
      </c>
      <c r="I252" s="308">
        <f t="shared" si="5"/>
        <v>0</v>
      </c>
      <c r="J252" s="308">
        <f>SIMPLvolumes!AW283*SUM(SIMPLvolumes!Z283:AJ283)/3.125</f>
        <v>0</v>
      </c>
      <c r="K252" s="308" t="str">
        <f>SIMPLvolumes!AV283</f>
        <v/>
      </c>
    </row>
    <row r="253">
      <c r="B253" s="308">
        <f>SIMPLvolumes!AP284*SUM(SIMPLvolumes!Z284:AJ284)</f>
        <v>0</v>
      </c>
      <c r="C253" s="308">
        <f>SIMPLvolumes!AQ284*SUM(SIMPLvolumes!Z284:AJ284)</f>
        <v>0</v>
      </c>
      <c r="D253" s="308">
        <f>SIMPLvolumes!AR284*SUM(SIMPLvolumes!Z284:AJ284)</f>
        <v>0</v>
      </c>
      <c r="E253" s="308">
        <f>SIMPLvolumes!AS284*SUM(SIMPLvolumes!Z284:AJ284)</f>
        <v>0</v>
      </c>
      <c r="F253" s="308">
        <f>SIMPLvolumes!AT284*SUM(SIMPLvolumes!Z284:AJ284)</f>
        <v>0</v>
      </c>
      <c r="G253" s="308">
        <f>SIMPLvolumes!AU284*SUM(SIMPLvolumes!Z284:AJ284)</f>
        <v>0</v>
      </c>
      <c r="H253" s="308">
        <f t="shared" si="4"/>
        <v>0</v>
      </c>
      <c r="I253" s="308">
        <f t="shared" si="5"/>
        <v>0</v>
      </c>
      <c r="J253" s="308">
        <f>SIMPLvolumes!AW284*SUM(SIMPLvolumes!Z284:AJ284)/3.125</f>
        <v>0</v>
      </c>
      <c r="K253" s="308" t="str">
        <f>SIMPLvolumes!AV284</f>
        <v/>
      </c>
    </row>
    <row r="254">
      <c r="B254" s="308">
        <f>SIMPLvolumes!AP285*SUM(SIMPLvolumes!Z285:AJ285)</f>
        <v>0</v>
      </c>
      <c r="C254" s="308">
        <f>SIMPLvolumes!AQ285*SUM(SIMPLvolumes!Z285:AJ285)</f>
        <v>0</v>
      </c>
      <c r="D254" s="308">
        <f>SIMPLvolumes!AR285*SUM(SIMPLvolumes!Z285:AJ285)</f>
        <v>0</v>
      </c>
      <c r="E254" s="308">
        <f>SIMPLvolumes!AS285*SUM(SIMPLvolumes!Z285:AJ285)</f>
        <v>0</v>
      </c>
      <c r="F254" s="308">
        <f>SIMPLvolumes!AT285*SUM(SIMPLvolumes!Z285:AJ285)</f>
        <v>0</v>
      </c>
      <c r="G254" s="308">
        <f>SIMPLvolumes!AU285*SUM(SIMPLvolumes!Z285:AJ285)</f>
        <v>0</v>
      </c>
      <c r="H254" s="308">
        <f t="shared" si="4"/>
        <v>0</v>
      </c>
      <c r="I254" s="308">
        <f t="shared" si="5"/>
        <v>0</v>
      </c>
      <c r="J254" s="308">
        <f>SIMPLvolumes!AW285*SUM(SIMPLvolumes!Z285:AJ285)/3.125</f>
        <v>0</v>
      </c>
      <c r="K254" s="308" t="str">
        <f>SIMPLvolumes!AV285</f>
        <v/>
      </c>
    </row>
    <row r="255">
      <c r="B255" s="308">
        <f>SIMPLvolumes!AP286*SUM(SIMPLvolumes!Z286:AJ286)</f>
        <v>0</v>
      </c>
      <c r="C255" s="308">
        <f>SIMPLvolumes!AQ286*SUM(SIMPLvolumes!Z286:AJ286)</f>
        <v>0</v>
      </c>
      <c r="D255" s="308">
        <f>SIMPLvolumes!AR286*SUM(SIMPLvolumes!Z286:AJ286)</f>
        <v>0</v>
      </c>
      <c r="E255" s="308">
        <f>SIMPLvolumes!AS286*SUM(SIMPLvolumes!Z286:AJ286)</f>
        <v>0</v>
      </c>
      <c r="F255" s="308">
        <f>SIMPLvolumes!AT286*SUM(SIMPLvolumes!Z286:AJ286)</f>
        <v>0</v>
      </c>
      <c r="G255" s="308">
        <f>SIMPLvolumes!AU286*SUM(SIMPLvolumes!Z286:AJ286)</f>
        <v>0</v>
      </c>
      <c r="H255" s="308">
        <f t="shared" si="4"/>
        <v>0</v>
      </c>
      <c r="I255" s="308">
        <f t="shared" si="5"/>
        <v>0</v>
      </c>
      <c r="J255" s="308">
        <f>SIMPLvolumes!AW286*SUM(SIMPLvolumes!Z286:AJ286)/3.125</f>
        <v>0</v>
      </c>
      <c r="K255" s="308" t="str">
        <f>SIMPLvolumes!AV286</f>
        <v/>
      </c>
    </row>
    <row r="256">
      <c r="B256" s="308">
        <f>SIMPLvolumes!AP287*SUM(SIMPLvolumes!Z287:AJ287)</f>
        <v>0</v>
      </c>
      <c r="C256" s="308">
        <f>SIMPLvolumes!AQ287*SUM(SIMPLvolumes!Z287:AJ287)</f>
        <v>0</v>
      </c>
      <c r="D256" s="308">
        <f>SIMPLvolumes!AR287*SUM(SIMPLvolumes!Z287:AJ287)</f>
        <v>0</v>
      </c>
      <c r="E256" s="308">
        <f>SIMPLvolumes!AS287*SUM(SIMPLvolumes!Z287:AJ287)</f>
        <v>0</v>
      </c>
      <c r="F256" s="308">
        <f>SIMPLvolumes!AT287*SUM(SIMPLvolumes!Z287:AJ287)</f>
        <v>0</v>
      </c>
      <c r="G256" s="308">
        <f>SIMPLvolumes!AU287*SUM(SIMPLvolumes!Z287:AJ287)</f>
        <v>0</v>
      </c>
      <c r="H256" s="308">
        <f t="shared" si="4"/>
        <v>0</v>
      </c>
      <c r="I256" s="308">
        <f t="shared" si="5"/>
        <v>0</v>
      </c>
      <c r="J256" s="308">
        <f>SIMPLvolumes!AW287*SUM(SIMPLvolumes!Z287:AJ287)/3.125</f>
        <v>0</v>
      </c>
      <c r="K256" s="308" t="str">
        <f>SIMPLvolumes!AV287</f>
        <v/>
      </c>
    </row>
    <row r="257">
      <c r="B257" s="308">
        <f>SIMPLvolumes!AP288*SUM(SIMPLvolumes!Z288:AJ288)</f>
        <v>0</v>
      </c>
      <c r="C257" s="308">
        <f>SIMPLvolumes!AQ288*SUM(SIMPLvolumes!Z288:AJ288)</f>
        <v>0</v>
      </c>
      <c r="D257" s="308">
        <f>SIMPLvolumes!AR288*SUM(SIMPLvolumes!Z288:AJ288)</f>
        <v>0</v>
      </c>
      <c r="E257" s="308">
        <f>SIMPLvolumes!AS288*SUM(SIMPLvolumes!Z288:AJ288)</f>
        <v>0</v>
      </c>
      <c r="F257" s="308">
        <f>SIMPLvolumes!AT288*SUM(SIMPLvolumes!Z288:AJ288)</f>
        <v>0</v>
      </c>
      <c r="G257" s="308">
        <f>SIMPLvolumes!AU288*SUM(SIMPLvolumes!Z288:AJ288)</f>
        <v>0</v>
      </c>
      <c r="H257" s="308">
        <f t="shared" si="4"/>
        <v>0</v>
      </c>
      <c r="I257" s="308">
        <f t="shared" si="5"/>
        <v>0</v>
      </c>
      <c r="J257" s="308">
        <f>SIMPLvolumes!AW288*SUM(SIMPLvolumes!Z288:AJ288)/3.125</f>
        <v>0</v>
      </c>
      <c r="K257" s="308" t="str">
        <f>SIMPLvolumes!AV288</f>
        <v/>
      </c>
    </row>
    <row r="258">
      <c r="B258" s="308">
        <f>SIMPLvolumes!AP289*SUM(SIMPLvolumes!Z289:AJ289)</f>
        <v>0</v>
      </c>
      <c r="C258" s="308">
        <f>SIMPLvolumes!AQ289*SUM(SIMPLvolumes!Z289:AJ289)</f>
        <v>0</v>
      </c>
      <c r="D258" s="308">
        <f>SIMPLvolumes!AR289*SUM(SIMPLvolumes!Z289:AJ289)</f>
        <v>0</v>
      </c>
      <c r="E258" s="308">
        <f>SIMPLvolumes!AS289*SUM(SIMPLvolumes!Z289:AJ289)</f>
        <v>0</v>
      </c>
      <c r="F258" s="308">
        <f>SIMPLvolumes!AT289*SUM(SIMPLvolumes!Z289:AJ289)</f>
        <v>0</v>
      </c>
      <c r="G258" s="308">
        <f>SIMPLvolumes!AU289*SUM(SIMPLvolumes!Z289:AJ289)</f>
        <v>0</v>
      </c>
      <c r="H258" s="308">
        <f t="shared" si="4"/>
        <v>0</v>
      </c>
      <c r="I258" s="308">
        <f t="shared" si="5"/>
        <v>0</v>
      </c>
      <c r="J258" s="308">
        <f>SIMPLvolumes!AW289*SUM(SIMPLvolumes!Z289:AJ289)/3.125</f>
        <v>0</v>
      </c>
      <c r="K258" s="308" t="str">
        <f>SIMPLvolumes!AV289</f>
        <v/>
      </c>
    </row>
    <row r="259">
      <c r="B259" s="308">
        <f>SIMPLvolumes!AP290*SUM(SIMPLvolumes!Z290:AJ290)</f>
        <v>0</v>
      </c>
      <c r="C259" s="308">
        <f>SIMPLvolumes!AQ290*SUM(SIMPLvolumes!Z290:AJ290)</f>
        <v>0</v>
      </c>
      <c r="D259" s="308">
        <f>SIMPLvolumes!AR290*SUM(SIMPLvolumes!Z290:AJ290)</f>
        <v>0</v>
      </c>
      <c r="E259" s="308">
        <f>SIMPLvolumes!AS290*SUM(SIMPLvolumes!Z290:AJ290)</f>
        <v>0</v>
      </c>
      <c r="F259" s="308">
        <f>SIMPLvolumes!AT290*SUM(SIMPLvolumes!Z290:AJ290)</f>
        <v>0</v>
      </c>
      <c r="G259" s="308">
        <f>SIMPLvolumes!AU290*SUM(SIMPLvolumes!Z290:AJ290)</f>
        <v>0</v>
      </c>
      <c r="H259" s="308">
        <f t="shared" si="4"/>
        <v>0</v>
      </c>
      <c r="I259" s="308">
        <f t="shared" si="5"/>
        <v>0</v>
      </c>
      <c r="J259" s="308">
        <f>SIMPLvolumes!AW290*SUM(SIMPLvolumes!Z290:AJ290)/3.125</f>
        <v>0</v>
      </c>
      <c r="K259" s="308" t="str">
        <f>SIMPLvolumes!AV290</f>
        <v/>
      </c>
    </row>
    <row r="260">
      <c r="B260" s="308">
        <f>SIMPLvolumes!AP291*SUM(SIMPLvolumes!Z291:AJ291)</f>
        <v>0</v>
      </c>
      <c r="C260" s="308">
        <f>SIMPLvolumes!AQ291*SUM(SIMPLvolumes!Z291:AJ291)</f>
        <v>0</v>
      </c>
      <c r="D260" s="308">
        <f>SIMPLvolumes!AR291*SUM(SIMPLvolumes!Z291:AJ291)</f>
        <v>0</v>
      </c>
      <c r="E260" s="308">
        <f>SIMPLvolumes!AS291*SUM(SIMPLvolumes!Z291:AJ291)</f>
        <v>0</v>
      </c>
      <c r="F260" s="308">
        <f>SIMPLvolumes!AT291*SUM(SIMPLvolumes!Z291:AJ291)</f>
        <v>0</v>
      </c>
      <c r="G260" s="308">
        <f>SIMPLvolumes!AU291*SUM(SIMPLvolumes!Z291:AJ291)</f>
        <v>0</v>
      </c>
      <c r="H260" s="308">
        <f t="shared" si="4"/>
        <v>0</v>
      </c>
      <c r="I260" s="308">
        <f t="shared" si="5"/>
        <v>0</v>
      </c>
      <c r="J260" s="308">
        <f>SIMPLvolumes!AW291*SUM(SIMPLvolumes!Z291:AJ291)/3.125</f>
        <v>0</v>
      </c>
      <c r="K260" s="308" t="str">
        <f>SIMPLvolumes!AV291</f>
        <v/>
      </c>
    </row>
    <row r="261">
      <c r="B261" s="308">
        <f>SIMPLvolumes!AP292*SUM(SIMPLvolumes!Z292:AJ292)</f>
        <v>0</v>
      </c>
      <c r="C261" s="308">
        <f>SIMPLvolumes!AQ292*SUM(SIMPLvolumes!Z292:AJ292)</f>
        <v>0</v>
      </c>
      <c r="D261" s="308">
        <f>SIMPLvolumes!AR292*SUM(SIMPLvolumes!Z292:AJ292)</f>
        <v>0</v>
      </c>
      <c r="E261" s="308">
        <f>SIMPLvolumes!AS292*SUM(SIMPLvolumes!Z292:AJ292)</f>
        <v>0</v>
      </c>
      <c r="F261" s="308">
        <f>SIMPLvolumes!AT292*SUM(SIMPLvolumes!Z292:AJ292)</f>
        <v>0</v>
      </c>
      <c r="G261" s="308">
        <f>SIMPLvolumes!AU292*SUM(SIMPLvolumes!Z292:AJ292)</f>
        <v>0</v>
      </c>
      <c r="H261" s="308">
        <f t="shared" si="4"/>
        <v>0</v>
      </c>
      <c r="I261" s="308">
        <f t="shared" si="5"/>
        <v>0</v>
      </c>
      <c r="J261" s="308">
        <f>SIMPLvolumes!AW292*SUM(SIMPLvolumes!Z292:AJ292)/3.125</f>
        <v>0</v>
      </c>
      <c r="K261" s="308" t="str">
        <f>SIMPLvolumes!AV292</f>
        <v/>
      </c>
    </row>
    <row r="262">
      <c r="B262" s="308">
        <f>SIMPLvolumes!AP293*SUM(SIMPLvolumes!Z293:AJ293)</f>
        <v>0</v>
      </c>
      <c r="C262" s="308">
        <f>SIMPLvolumes!AQ293*SUM(SIMPLvolumes!Z293:AJ293)</f>
        <v>0</v>
      </c>
      <c r="D262" s="308">
        <f>SIMPLvolumes!AR293*SUM(SIMPLvolumes!Z293:AJ293)</f>
        <v>0</v>
      </c>
      <c r="E262" s="308">
        <f>SIMPLvolumes!AS293*SUM(SIMPLvolumes!Z293:AJ293)</f>
        <v>0</v>
      </c>
      <c r="F262" s="308">
        <f>SIMPLvolumes!AT293*SUM(SIMPLvolumes!Z293:AJ293)</f>
        <v>0</v>
      </c>
      <c r="G262" s="308">
        <f>SIMPLvolumes!AU293*SUM(SIMPLvolumes!Z293:AJ293)</f>
        <v>0</v>
      </c>
      <c r="H262" s="308">
        <f t="shared" si="4"/>
        <v>0</v>
      </c>
      <c r="I262" s="308">
        <f t="shared" si="5"/>
        <v>0</v>
      </c>
      <c r="J262" s="308">
        <f>SIMPLvolumes!AW293*SUM(SIMPLvolumes!Z293:AJ293)/3.125</f>
        <v>0</v>
      </c>
      <c r="K262" s="308" t="str">
        <f>SIMPLvolumes!AV293</f>
        <v/>
      </c>
    </row>
    <row r="263">
      <c r="B263" s="308">
        <f>SIMPLvolumes!AP294*SUM(SIMPLvolumes!Z294:AJ294)</f>
        <v>0</v>
      </c>
      <c r="C263" s="308">
        <f>SIMPLvolumes!AQ294*SUM(SIMPLvolumes!Z294:AJ294)</f>
        <v>0</v>
      </c>
      <c r="D263" s="308">
        <f>SIMPLvolumes!AR294*SUM(SIMPLvolumes!Z294:AJ294)</f>
        <v>0</v>
      </c>
      <c r="E263" s="308">
        <f>SIMPLvolumes!AS294*SUM(SIMPLvolumes!Z294:AJ294)</f>
        <v>0</v>
      </c>
      <c r="F263" s="308">
        <f>SIMPLvolumes!AT294*SUM(SIMPLvolumes!Z294:AJ294)</f>
        <v>0</v>
      </c>
      <c r="G263" s="308">
        <f>SIMPLvolumes!AU294*SUM(SIMPLvolumes!Z294:AJ294)</f>
        <v>0</v>
      </c>
      <c r="H263" s="308">
        <f t="shared" si="4"/>
        <v>0</v>
      </c>
      <c r="I263" s="308">
        <f t="shared" si="5"/>
        <v>0</v>
      </c>
      <c r="J263" s="308">
        <f>SIMPLvolumes!AW294*SUM(SIMPLvolumes!Z294:AJ294)/3.125</f>
        <v>0</v>
      </c>
      <c r="K263" s="308" t="str">
        <f>SIMPLvolumes!AV294</f>
        <v/>
      </c>
    </row>
    <row r="264">
      <c r="B264" s="308">
        <f>SIMPLvolumes!AP295*SUM(SIMPLvolumes!Z295:AJ295)</f>
        <v>0</v>
      </c>
      <c r="C264" s="308">
        <f>SIMPLvolumes!AQ295*SUM(SIMPLvolumes!Z295:AJ295)</f>
        <v>0</v>
      </c>
      <c r="D264" s="308">
        <f>SIMPLvolumes!AR295*SUM(SIMPLvolumes!Z295:AJ295)</f>
        <v>0</v>
      </c>
      <c r="E264" s="308">
        <f>SIMPLvolumes!AS295*SUM(SIMPLvolumes!Z295:AJ295)</f>
        <v>0</v>
      </c>
      <c r="F264" s="308">
        <f>SIMPLvolumes!AT295*SUM(SIMPLvolumes!Z295:AJ295)</f>
        <v>0</v>
      </c>
      <c r="G264" s="308">
        <f>SIMPLvolumes!AU295*SUM(SIMPLvolumes!Z295:AJ295)</f>
        <v>0</v>
      </c>
      <c r="H264" s="308">
        <f t="shared" si="4"/>
        <v>0</v>
      </c>
      <c r="I264" s="308">
        <f t="shared" si="5"/>
        <v>0</v>
      </c>
      <c r="J264" s="308">
        <f>SIMPLvolumes!AW295*SUM(SIMPLvolumes!Z295:AJ295)/3.125</f>
        <v>0</v>
      </c>
      <c r="K264" s="308" t="str">
        <f>SIMPLvolumes!AV295</f>
        <v/>
      </c>
    </row>
    <row r="265">
      <c r="B265" s="308">
        <f>SIMPLvolumes!AP296*SUM(SIMPLvolumes!Z296:AJ296)</f>
        <v>0</v>
      </c>
      <c r="C265" s="308">
        <f>SIMPLvolumes!AQ296*SUM(SIMPLvolumes!Z296:AJ296)</f>
        <v>0</v>
      </c>
      <c r="D265" s="308">
        <f>SIMPLvolumes!AR296*SUM(SIMPLvolumes!Z296:AJ296)</f>
        <v>0</v>
      </c>
      <c r="E265" s="308">
        <f>SIMPLvolumes!AS296*SUM(SIMPLvolumes!Z296:AJ296)</f>
        <v>0</v>
      </c>
      <c r="F265" s="308">
        <f>SIMPLvolumes!AT296*SUM(SIMPLvolumes!Z296:AJ296)</f>
        <v>0</v>
      </c>
      <c r="G265" s="308">
        <f>SIMPLvolumes!AU296*SUM(SIMPLvolumes!Z296:AJ296)</f>
        <v>0</v>
      </c>
      <c r="H265" s="308">
        <f t="shared" si="4"/>
        <v>0</v>
      </c>
      <c r="I265" s="308">
        <f t="shared" si="5"/>
        <v>0</v>
      </c>
      <c r="J265" s="308">
        <f>SIMPLvolumes!AW296*SUM(SIMPLvolumes!Z296:AJ296)/3.125</f>
        <v>0</v>
      </c>
      <c r="K265" s="308" t="str">
        <f>SIMPLvolumes!AV296</f>
        <v/>
      </c>
    </row>
    <row r="266">
      <c r="B266" s="308">
        <f>SIMPLvolumes!AP297*SUM(SIMPLvolumes!Z297:AJ297)</f>
        <v>0</v>
      </c>
      <c r="C266" s="308">
        <f>SIMPLvolumes!AQ297*SUM(SIMPLvolumes!Z297:AJ297)</f>
        <v>0</v>
      </c>
      <c r="D266" s="308">
        <f>SIMPLvolumes!AR297*SUM(SIMPLvolumes!Z297:AJ297)</f>
        <v>0</v>
      </c>
      <c r="E266" s="308">
        <f>SIMPLvolumes!AS297*SUM(SIMPLvolumes!Z297:AJ297)</f>
        <v>0</v>
      </c>
      <c r="F266" s="308">
        <f>SIMPLvolumes!AT297*SUM(SIMPLvolumes!Z297:AJ297)</f>
        <v>0</v>
      </c>
      <c r="G266" s="308">
        <f>SIMPLvolumes!AU297*SUM(SIMPLvolumes!Z297:AJ297)</f>
        <v>0</v>
      </c>
      <c r="H266" s="308">
        <f t="shared" si="4"/>
        <v>0</v>
      </c>
      <c r="I266" s="308">
        <f t="shared" si="5"/>
        <v>0</v>
      </c>
      <c r="J266" s="308">
        <f>SIMPLvolumes!AW297*SUM(SIMPLvolumes!Z297:AJ297)/3.125</f>
        <v>0</v>
      </c>
      <c r="K266" s="308" t="str">
        <f>SIMPLvolumes!AV297</f>
        <v/>
      </c>
    </row>
    <row r="267">
      <c r="B267" s="308">
        <f>SIMPLvolumes!AP298*SUM(SIMPLvolumes!Z298:AJ298)</f>
        <v>0</v>
      </c>
      <c r="C267" s="308">
        <f>SIMPLvolumes!AQ298*SUM(SIMPLvolumes!Z298:AJ298)</f>
        <v>0</v>
      </c>
      <c r="D267" s="308">
        <f>SIMPLvolumes!AR298*SUM(SIMPLvolumes!Z298:AJ298)</f>
        <v>0</v>
      </c>
      <c r="E267" s="308">
        <f>SIMPLvolumes!AS298*SUM(SIMPLvolumes!Z298:AJ298)</f>
        <v>0</v>
      </c>
      <c r="F267" s="308">
        <f>SIMPLvolumes!AT298*SUM(SIMPLvolumes!Z298:AJ298)</f>
        <v>0</v>
      </c>
      <c r="G267" s="308">
        <f>SIMPLvolumes!AU298*SUM(SIMPLvolumes!Z298:AJ298)</f>
        <v>0</v>
      </c>
      <c r="H267" s="308">
        <f t="shared" si="4"/>
        <v>0</v>
      </c>
      <c r="I267" s="308">
        <f t="shared" si="5"/>
        <v>0</v>
      </c>
      <c r="J267" s="308">
        <f>SIMPLvolumes!AW298*SUM(SIMPLvolumes!Z298:AJ298)/3.125</f>
        <v>0</v>
      </c>
      <c r="K267" s="308" t="str">
        <f>SIMPLvolumes!AV298</f>
        <v/>
      </c>
    </row>
    <row r="268">
      <c r="B268" s="308">
        <f>SIMPLvolumes!AP299*SUM(SIMPLvolumes!Z299:AJ299)</f>
        <v>0</v>
      </c>
      <c r="C268" s="308">
        <f>SIMPLvolumes!AQ299*SUM(SIMPLvolumes!Z299:AJ299)</f>
        <v>0</v>
      </c>
      <c r="D268" s="308">
        <f>SIMPLvolumes!AR299*SUM(SIMPLvolumes!Z299:AJ299)</f>
        <v>0</v>
      </c>
      <c r="E268" s="308">
        <f>SIMPLvolumes!AS299*SUM(SIMPLvolumes!Z299:AJ299)</f>
        <v>0</v>
      </c>
      <c r="F268" s="308">
        <f>SIMPLvolumes!AT299*SUM(SIMPLvolumes!Z299:AJ299)</f>
        <v>0</v>
      </c>
      <c r="G268" s="308">
        <f>SIMPLvolumes!AU299*SUM(SIMPLvolumes!Z299:AJ299)</f>
        <v>0</v>
      </c>
      <c r="H268" s="308">
        <f t="shared" si="4"/>
        <v>0</v>
      </c>
      <c r="I268" s="308">
        <f t="shared" si="5"/>
        <v>0</v>
      </c>
      <c r="J268" s="308">
        <f>SIMPLvolumes!AW299*SUM(SIMPLvolumes!Z299:AJ299)/3.125</f>
        <v>0</v>
      </c>
      <c r="K268" s="308" t="str">
        <f>SIMPLvolumes!AV299</f>
        <v/>
      </c>
    </row>
    <row r="269">
      <c r="B269" s="308">
        <f>SIMPLvolumes!AP300*SUM(SIMPLvolumes!Z300:AJ300)</f>
        <v>0</v>
      </c>
      <c r="C269" s="308">
        <f>SIMPLvolumes!AQ300*SUM(SIMPLvolumes!Z300:AJ300)</f>
        <v>0</v>
      </c>
      <c r="D269" s="308">
        <f>SIMPLvolumes!AR300*SUM(SIMPLvolumes!Z300:AJ300)</f>
        <v>0</v>
      </c>
      <c r="E269" s="308">
        <f>SIMPLvolumes!AS300*SUM(SIMPLvolumes!Z300:AJ300)</f>
        <v>0</v>
      </c>
      <c r="F269" s="308">
        <f>SIMPLvolumes!AT300*SUM(SIMPLvolumes!Z300:AJ300)</f>
        <v>0</v>
      </c>
      <c r="G269" s="308">
        <f>SIMPLvolumes!AU300*SUM(SIMPLvolumes!Z300:AJ300)</f>
        <v>0</v>
      </c>
      <c r="H269" s="308">
        <f t="shared" si="4"/>
        <v>0</v>
      </c>
      <c r="I269" s="308">
        <f t="shared" si="5"/>
        <v>0</v>
      </c>
      <c r="J269" s="308">
        <f>SIMPLvolumes!AW300*SUM(SIMPLvolumes!Z300:AJ300)/3.125</f>
        <v>0</v>
      </c>
      <c r="K269" s="308" t="str">
        <f>SIMPLvolumes!AV300</f>
        <v/>
      </c>
    </row>
    <row r="270">
      <c r="B270" s="308">
        <f>SIMPLvolumes!AP301*SUM(SIMPLvolumes!Z301:AJ301)</f>
        <v>0</v>
      </c>
      <c r="C270" s="308">
        <f>SIMPLvolumes!AQ301*SUM(SIMPLvolumes!Z301:AJ301)</f>
        <v>0</v>
      </c>
      <c r="D270" s="308">
        <f>SIMPLvolumes!AR301*SUM(SIMPLvolumes!Z301:AJ301)</f>
        <v>0</v>
      </c>
      <c r="E270" s="308">
        <f>SIMPLvolumes!AS301*SUM(SIMPLvolumes!Z301:AJ301)</f>
        <v>0</v>
      </c>
      <c r="F270" s="308">
        <f>SIMPLvolumes!AT301*SUM(SIMPLvolumes!Z301:AJ301)</f>
        <v>0</v>
      </c>
      <c r="G270" s="308">
        <f>SIMPLvolumes!AU301*SUM(SIMPLvolumes!Z301:AJ301)</f>
        <v>0</v>
      </c>
      <c r="H270" s="308">
        <f t="shared" si="4"/>
        <v>0</v>
      </c>
      <c r="I270" s="308">
        <f t="shared" si="5"/>
        <v>0</v>
      </c>
      <c r="J270" s="308">
        <f>SIMPLvolumes!AW301*SUM(SIMPLvolumes!Z301:AJ301)/3.125</f>
        <v>0</v>
      </c>
      <c r="K270" s="308" t="str">
        <f>SIMPLvolumes!AV301</f>
        <v/>
      </c>
    </row>
    <row r="271">
      <c r="B271" s="308">
        <f>SIMPLvolumes!AP302*SUM(SIMPLvolumes!Z302:AJ302)</f>
        <v>0</v>
      </c>
      <c r="C271" s="308">
        <f>SIMPLvolumes!AQ302*SUM(SIMPLvolumes!Z302:AJ302)</f>
        <v>0</v>
      </c>
      <c r="D271" s="308">
        <f>SIMPLvolumes!AR302*SUM(SIMPLvolumes!Z302:AJ302)</f>
        <v>0</v>
      </c>
      <c r="E271" s="308">
        <f>SIMPLvolumes!AS302*SUM(SIMPLvolumes!Z302:AJ302)</f>
        <v>0</v>
      </c>
      <c r="F271" s="308">
        <f>SIMPLvolumes!AT302*SUM(SIMPLvolumes!Z302:AJ302)</f>
        <v>0</v>
      </c>
      <c r="G271" s="308">
        <f>SIMPLvolumes!AU302*SUM(SIMPLvolumes!Z302:AJ302)</f>
        <v>0</v>
      </c>
      <c r="H271" s="308">
        <f t="shared" si="4"/>
        <v>0</v>
      </c>
      <c r="I271" s="308">
        <f t="shared" si="5"/>
        <v>0</v>
      </c>
      <c r="J271" s="308">
        <f>SIMPLvolumes!AW302*SUM(SIMPLvolumes!Z302:AJ302)/3.125</f>
        <v>0</v>
      </c>
      <c r="K271" s="308" t="str">
        <f>SIMPLvolumes!AV302</f>
        <v/>
      </c>
    </row>
    <row r="272">
      <c r="B272" s="308">
        <f>SIMPLvolumes!AP303*SUM(SIMPLvolumes!Z303:AJ303)</f>
        <v>0</v>
      </c>
      <c r="C272" s="308">
        <f>SIMPLvolumes!AQ303*SUM(SIMPLvolumes!Z303:AJ303)</f>
        <v>0</v>
      </c>
      <c r="D272" s="308">
        <f>SIMPLvolumes!AR303*SUM(SIMPLvolumes!Z303:AJ303)</f>
        <v>0</v>
      </c>
      <c r="E272" s="308">
        <f>SIMPLvolumes!AS303*SUM(SIMPLvolumes!Z303:AJ303)</f>
        <v>0</v>
      </c>
      <c r="F272" s="308">
        <f>SIMPLvolumes!AT303*SUM(SIMPLvolumes!Z303:AJ303)</f>
        <v>0</v>
      </c>
      <c r="G272" s="308">
        <f>SIMPLvolumes!AU303*SUM(SIMPLvolumes!Z303:AJ303)</f>
        <v>0</v>
      </c>
      <c r="H272" s="308">
        <f t="shared" si="4"/>
        <v>0</v>
      </c>
      <c r="I272" s="308">
        <f t="shared" si="5"/>
        <v>0</v>
      </c>
      <c r="J272" s="308">
        <f>SIMPLvolumes!AW303*SUM(SIMPLvolumes!Z303:AJ303)/3.125</f>
        <v>0</v>
      </c>
      <c r="K272" s="308" t="str">
        <f>SIMPLvolumes!AV303</f>
        <v/>
      </c>
    </row>
    <row r="273">
      <c r="B273" s="308">
        <f>SIMPLvolumes!AP304*SUM(SIMPLvolumes!Z304:AJ304)</f>
        <v>0</v>
      </c>
      <c r="C273" s="308">
        <f>SIMPLvolumes!AQ304*SUM(SIMPLvolumes!Z304:AJ304)</f>
        <v>0</v>
      </c>
      <c r="D273" s="308">
        <f>SIMPLvolumes!AR304*SUM(SIMPLvolumes!Z304:AJ304)</f>
        <v>0</v>
      </c>
      <c r="E273" s="308">
        <f>SIMPLvolumes!AS304*SUM(SIMPLvolumes!Z304:AJ304)</f>
        <v>0</v>
      </c>
      <c r="F273" s="308">
        <f>SIMPLvolumes!AT304*SUM(SIMPLvolumes!Z304:AJ304)</f>
        <v>0</v>
      </c>
      <c r="G273" s="308">
        <f>SIMPLvolumes!AU304*SUM(SIMPLvolumes!Z304:AJ304)</f>
        <v>0</v>
      </c>
      <c r="H273" s="308">
        <f t="shared" si="4"/>
        <v>0</v>
      </c>
      <c r="I273" s="308">
        <f t="shared" si="5"/>
        <v>0</v>
      </c>
      <c r="J273" s="308">
        <f>SIMPLvolumes!AW304*SUM(SIMPLvolumes!Z304:AJ304)/3.125</f>
        <v>0</v>
      </c>
      <c r="K273" s="308" t="str">
        <f>SIMPLvolumes!AV304</f>
        <v/>
      </c>
    </row>
    <row r="274">
      <c r="B274" s="308">
        <f>SIMPLvolumes!AP305*SUM(SIMPLvolumes!Z305:AJ305)</f>
        <v>0</v>
      </c>
      <c r="C274" s="308">
        <f>SIMPLvolumes!AQ305*SUM(SIMPLvolumes!Z305:AJ305)</f>
        <v>0</v>
      </c>
      <c r="D274" s="308">
        <f>SIMPLvolumes!AR305*SUM(SIMPLvolumes!Z305:AJ305)</f>
        <v>0</v>
      </c>
      <c r="E274" s="308">
        <f>SIMPLvolumes!AS305*SUM(SIMPLvolumes!Z305:AJ305)</f>
        <v>0</v>
      </c>
      <c r="F274" s="308">
        <f>SIMPLvolumes!AT305*SUM(SIMPLvolumes!Z305:AJ305)</f>
        <v>0</v>
      </c>
      <c r="G274" s="308">
        <f>SIMPLvolumes!AU305*SUM(SIMPLvolumes!Z305:AJ305)</f>
        <v>0</v>
      </c>
      <c r="H274" s="308">
        <f t="shared" si="4"/>
        <v>0</v>
      </c>
      <c r="I274" s="308">
        <f t="shared" si="5"/>
        <v>0</v>
      </c>
      <c r="J274" s="308">
        <f>SIMPLvolumes!AW305*SUM(SIMPLvolumes!Z305:AJ305)/3.125</f>
        <v>0</v>
      </c>
      <c r="K274" s="308" t="str">
        <f>SIMPLvolumes!AV305</f>
        <v/>
      </c>
    </row>
    <row r="275">
      <c r="B275" s="308">
        <f>SIMPLvolumes!AP306*SUM(SIMPLvolumes!Z306:AJ306)</f>
        <v>0</v>
      </c>
      <c r="C275" s="308">
        <f>SIMPLvolumes!AQ306*SUM(SIMPLvolumes!Z306:AJ306)</f>
        <v>0</v>
      </c>
      <c r="D275" s="308">
        <f>SIMPLvolumes!AR306*SUM(SIMPLvolumes!Z306:AJ306)</f>
        <v>0</v>
      </c>
      <c r="E275" s="308">
        <f>SIMPLvolumes!AS306*SUM(SIMPLvolumes!Z306:AJ306)</f>
        <v>0</v>
      </c>
      <c r="F275" s="308">
        <f>SIMPLvolumes!AT306*SUM(SIMPLvolumes!Z306:AJ306)</f>
        <v>0</v>
      </c>
      <c r="G275" s="308">
        <f>SIMPLvolumes!AU306*SUM(SIMPLvolumes!Z306:AJ306)</f>
        <v>0</v>
      </c>
      <c r="H275" s="308">
        <f t="shared" si="4"/>
        <v>0</v>
      </c>
      <c r="I275" s="308">
        <f t="shared" si="5"/>
        <v>0</v>
      </c>
      <c r="J275" s="308">
        <f>SIMPLvolumes!AW306*SUM(SIMPLvolumes!Z306:AJ306)/3.125</f>
        <v>0</v>
      </c>
      <c r="K275" s="308" t="str">
        <f>SIMPLvolumes!AV306</f>
        <v/>
      </c>
    </row>
    <row r="276">
      <c r="B276" s="308">
        <f>SIMPLvolumes!AP307*SUM(SIMPLvolumes!Z307:AJ307)</f>
        <v>0</v>
      </c>
      <c r="C276" s="308">
        <f>SIMPLvolumes!AQ307*SUM(SIMPLvolumes!Z307:AJ307)</f>
        <v>0</v>
      </c>
      <c r="D276" s="308">
        <f>SIMPLvolumes!AR307*SUM(SIMPLvolumes!Z307:AJ307)</f>
        <v>0</v>
      </c>
      <c r="E276" s="308">
        <f>SIMPLvolumes!AS307*SUM(SIMPLvolumes!Z307:AJ307)</f>
        <v>0</v>
      </c>
      <c r="F276" s="308">
        <f>SIMPLvolumes!AT307*SUM(SIMPLvolumes!Z307:AJ307)</f>
        <v>0</v>
      </c>
      <c r="G276" s="308">
        <f>SIMPLvolumes!AU307*SUM(SIMPLvolumes!Z307:AJ307)</f>
        <v>0</v>
      </c>
      <c r="H276" s="308">
        <f t="shared" si="4"/>
        <v>0</v>
      </c>
      <c r="I276" s="308">
        <f t="shared" si="5"/>
        <v>0</v>
      </c>
      <c r="J276" s="308">
        <f>SIMPLvolumes!AW307*SUM(SIMPLvolumes!Z307:AJ307)/3.125</f>
        <v>0</v>
      </c>
      <c r="K276" s="308" t="str">
        <f>SIMPLvolumes!AV307</f>
        <v/>
      </c>
    </row>
    <row r="277">
      <c r="B277" s="308">
        <f>SIMPLvolumes!AP308*SUM(SIMPLvolumes!Z308:AJ308)</f>
        <v>0</v>
      </c>
      <c r="C277" s="308">
        <f>SIMPLvolumes!AQ308*SUM(SIMPLvolumes!Z308:AJ308)</f>
        <v>0</v>
      </c>
      <c r="D277" s="308">
        <f>SIMPLvolumes!AR308*SUM(SIMPLvolumes!Z308:AJ308)</f>
        <v>0</v>
      </c>
      <c r="E277" s="308">
        <f>SIMPLvolumes!AS308*SUM(SIMPLvolumes!Z308:AJ308)</f>
        <v>0</v>
      </c>
      <c r="F277" s="308">
        <f>SIMPLvolumes!AT308*SUM(SIMPLvolumes!Z308:AJ308)</f>
        <v>0</v>
      </c>
      <c r="G277" s="308">
        <f>SIMPLvolumes!AU308*SUM(SIMPLvolumes!Z308:AJ308)</f>
        <v>0</v>
      </c>
      <c r="H277" s="308">
        <f t="shared" si="4"/>
        <v>0</v>
      </c>
      <c r="I277" s="308">
        <f t="shared" si="5"/>
        <v>0</v>
      </c>
      <c r="J277" s="308">
        <f>SIMPLvolumes!AW308*SUM(SIMPLvolumes!Z308:AJ308)/3.125</f>
        <v>0</v>
      </c>
      <c r="K277" s="308" t="str">
        <f>SIMPLvolumes!AV308</f>
        <v/>
      </c>
    </row>
    <row r="278">
      <c r="B278" s="308">
        <f>SIMPLvolumes!AP309*SUM(SIMPLvolumes!Z309:AJ309)</f>
        <v>0</v>
      </c>
      <c r="C278" s="308">
        <f>SIMPLvolumes!AQ309*SUM(SIMPLvolumes!Z309:AJ309)</f>
        <v>0</v>
      </c>
      <c r="D278" s="308">
        <f>SIMPLvolumes!AR309*SUM(SIMPLvolumes!Z309:AJ309)</f>
        <v>0</v>
      </c>
      <c r="E278" s="308">
        <f>SIMPLvolumes!AS309*SUM(SIMPLvolumes!Z309:AJ309)</f>
        <v>0</v>
      </c>
      <c r="F278" s="308">
        <f>SIMPLvolumes!AT309*SUM(SIMPLvolumes!Z309:AJ309)</f>
        <v>0</v>
      </c>
      <c r="G278" s="308">
        <f>SIMPLvolumes!AU309*SUM(SIMPLvolumes!Z309:AJ309)</f>
        <v>0</v>
      </c>
      <c r="H278" s="308">
        <f t="shared" si="4"/>
        <v>0</v>
      </c>
      <c r="I278" s="308">
        <f t="shared" si="5"/>
        <v>0</v>
      </c>
      <c r="J278" s="308">
        <f>SIMPLvolumes!AW309*SUM(SIMPLvolumes!Z309:AJ309)/3.125</f>
        <v>0</v>
      </c>
      <c r="K278" s="308" t="str">
        <f>SIMPLvolumes!AV309</f>
        <v/>
      </c>
    </row>
    <row r="279">
      <c r="B279" s="308">
        <f>SIMPLvolumes!AP310*SUM(SIMPLvolumes!Z310:AJ310)</f>
        <v>0</v>
      </c>
      <c r="C279" s="308">
        <f>SIMPLvolumes!AQ310*SUM(SIMPLvolumes!Z310:AJ310)</f>
        <v>0</v>
      </c>
      <c r="D279" s="308">
        <f>SIMPLvolumes!AR310*SUM(SIMPLvolumes!Z310:AJ310)</f>
        <v>0</v>
      </c>
      <c r="E279" s="308">
        <f>SIMPLvolumes!AS310*SUM(SIMPLvolumes!Z310:AJ310)</f>
        <v>0</v>
      </c>
      <c r="F279" s="308">
        <f>SIMPLvolumes!AT310*SUM(SIMPLvolumes!Z310:AJ310)</f>
        <v>0</v>
      </c>
      <c r="G279" s="308">
        <f>SIMPLvolumes!AU310*SUM(SIMPLvolumes!Z310:AJ310)</f>
        <v>0</v>
      </c>
      <c r="H279" s="308">
        <f t="shared" si="4"/>
        <v>0</v>
      </c>
      <c r="I279" s="308">
        <f t="shared" si="5"/>
        <v>0</v>
      </c>
      <c r="J279" s="308">
        <f>SIMPLvolumes!AW310*SUM(SIMPLvolumes!Z310:AJ310)/3.125</f>
        <v>0</v>
      </c>
      <c r="K279" s="308" t="str">
        <f>SIMPLvolumes!AV310</f>
        <v/>
      </c>
    </row>
    <row r="280">
      <c r="B280" s="308">
        <f>SIMPLvolumes!AP311*SUM(SIMPLvolumes!Z311:AJ311)</f>
        <v>0</v>
      </c>
      <c r="C280" s="308">
        <f>SIMPLvolumes!AQ311*SUM(SIMPLvolumes!Z311:AJ311)</f>
        <v>0</v>
      </c>
      <c r="D280" s="308">
        <f>SIMPLvolumes!AR311*SUM(SIMPLvolumes!Z311:AJ311)</f>
        <v>0</v>
      </c>
      <c r="E280" s="308">
        <f>SIMPLvolumes!AS311*SUM(SIMPLvolumes!Z311:AJ311)</f>
        <v>0</v>
      </c>
      <c r="F280" s="308">
        <f>SIMPLvolumes!AT311*SUM(SIMPLvolumes!Z311:AJ311)</f>
        <v>0</v>
      </c>
      <c r="G280" s="308">
        <f>SIMPLvolumes!AU311*SUM(SIMPLvolumes!Z311:AJ311)</f>
        <v>0</v>
      </c>
      <c r="H280" s="308">
        <f t="shared" si="4"/>
        <v>0</v>
      </c>
      <c r="I280" s="308">
        <f t="shared" si="5"/>
        <v>0</v>
      </c>
      <c r="J280" s="308">
        <f>SIMPLvolumes!AW311*SUM(SIMPLvolumes!Z311:AJ311)/3.125</f>
        <v>0</v>
      </c>
      <c r="K280" s="308" t="str">
        <f>SIMPLvolumes!AV311</f>
        <v/>
      </c>
    </row>
    <row r="281">
      <c r="B281" s="308">
        <f>SIMPLvolumes!AP312*SUM(SIMPLvolumes!Z312:AJ312)</f>
        <v>0</v>
      </c>
      <c r="C281" s="308">
        <f>SIMPLvolumes!AQ312*SUM(SIMPLvolumes!Z312:AJ312)</f>
        <v>0</v>
      </c>
      <c r="D281" s="308">
        <f>SIMPLvolumes!AR312*SUM(SIMPLvolumes!Z312:AJ312)</f>
        <v>0</v>
      </c>
      <c r="E281" s="308">
        <f>SIMPLvolumes!AS312*SUM(SIMPLvolumes!Z312:AJ312)</f>
        <v>0</v>
      </c>
      <c r="F281" s="308">
        <f>SIMPLvolumes!AT312*SUM(SIMPLvolumes!Z312:AJ312)</f>
        <v>0</v>
      </c>
      <c r="G281" s="308">
        <f>SIMPLvolumes!AU312*SUM(SIMPLvolumes!Z312:AJ312)</f>
        <v>0</v>
      </c>
      <c r="H281" s="308">
        <f t="shared" si="4"/>
        <v>0</v>
      </c>
      <c r="I281" s="308">
        <f t="shared" si="5"/>
        <v>0</v>
      </c>
      <c r="J281" s="308">
        <f>SIMPLvolumes!AW312*SUM(SIMPLvolumes!Z312:AJ312)/3.125</f>
        <v>0</v>
      </c>
      <c r="K281" s="308" t="str">
        <f>SIMPLvolumes!AV312</f>
        <v/>
      </c>
    </row>
    <row r="282">
      <c r="B282" s="308">
        <f>SIMPLvolumes!AP313*SUM(SIMPLvolumes!Z313:AJ313)</f>
        <v>0</v>
      </c>
      <c r="C282" s="308">
        <f>SIMPLvolumes!AQ313*SUM(SIMPLvolumes!Z313:AJ313)</f>
        <v>0</v>
      </c>
      <c r="D282" s="308">
        <f>SIMPLvolumes!AR313*SUM(SIMPLvolumes!Z313:AJ313)</f>
        <v>0</v>
      </c>
      <c r="E282" s="308">
        <f>SIMPLvolumes!AS313*SUM(SIMPLvolumes!Z313:AJ313)</f>
        <v>0</v>
      </c>
      <c r="F282" s="308">
        <f>SIMPLvolumes!AT313*SUM(SIMPLvolumes!Z313:AJ313)</f>
        <v>0</v>
      </c>
      <c r="G282" s="308">
        <f>SIMPLvolumes!AU313*SUM(SIMPLvolumes!Z313:AJ313)</f>
        <v>0</v>
      </c>
      <c r="H282" s="308">
        <f t="shared" si="4"/>
        <v>0</v>
      </c>
      <c r="I282" s="308">
        <f t="shared" si="5"/>
        <v>0</v>
      </c>
      <c r="J282" s="308">
        <f>SIMPLvolumes!AW313*SUM(SIMPLvolumes!Z313:AJ313)/3.125</f>
        <v>0</v>
      </c>
      <c r="K282" s="308" t="str">
        <f>SIMPLvolumes!AV313</f>
        <v/>
      </c>
    </row>
    <row r="283">
      <c r="B283" s="308">
        <f>SIMPLvolumes!AP314*SUM(SIMPLvolumes!Z314:AJ314)</f>
        <v>0</v>
      </c>
      <c r="C283" s="308">
        <f>SIMPLvolumes!AQ314*SUM(SIMPLvolumes!Z314:AJ314)</f>
        <v>0</v>
      </c>
      <c r="D283" s="308">
        <f>SIMPLvolumes!AR314*SUM(SIMPLvolumes!Z314:AJ314)</f>
        <v>0</v>
      </c>
      <c r="E283" s="308">
        <f>SIMPLvolumes!AS314*SUM(SIMPLvolumes!Z314:AJ314)</f>
        <v>0</v>
      </c>
      <c r="F283" s="308">
        <f>SIMPLvolumes!AT314*SUM(SIMPLvolumes!Z314:AJ314)</f>
        <v>0</v>
      </c>
      <c r="G283" s="308">
        <f>SIMPLvolumes!AU314*SUM(SIMPLvolumes!Z314:AJ314)</f>
        <v>0</v>
      </c>
      <c r="H283" s="308">
        <f t="shared" si="4"/>
        <v>0</v>
      </c>
      <c r="I283" s="308">
        <f t="shared" si="5"/>
        <v>0</v>
      </c>
      <c r="J283" s="308">
        <f>SIMPLvolumes!AW314*SUM(SIMPLvolumes!Z314:AJ314)/3.125</f>
        <v>0</v>
      </c>
      <c r="K283" s="308" t="str">
        <f>SIMPLvolumes!AV314</f>
        <v/>
      </c>
    </row>
    <row r="284">
      <c r="B284" s="308">
        <f>SIMPLvolumes!AP315*SUM(SIMPLvolumes!Z315:AJ315)</f>
        <v>0</v>
      </c>
      <c r="C284" s="308">
        <f>SIMPLvolumes!AQ315*SUM(SIMPLvolumes!Z315:AJ315)</f>
        <v>0</v>
      </c>
      <c r="D284" s="308">
        <f>SIMPLvolumes!AR315*SUM(SIMPLvolumes!Z315:AJ315)</f>
        <v>0</v>
      </c>
      <c r="E284" s="308">
        <f>SIMPLvolumes!AS315*SUM(SIMPLvolumes!Z315:AJ315)</f>
        <v>0</v>
      </c>
      <c r="F284" s="308">
        <f>SIMPLvolumes!AT315*SUM(SIMPLvolumes!Z315:AJ315)</f>
        <v>0</v>
      </c>
      <c r="G284" s="308">
        <f>SIMPLvolumes!AU315*SUM(SIMPLvolumes!Z315:AJ315)</f>
        <v>0</v>
      </c>
      <c r="H284" s="308">
        <f t="shared" si="4"/>
        <v>0</v>
      </c>
      <c r="I284" s="308">
        <f t="shared" si="5"/>
        <v>0</v>
      </c>
      <c r="J284" s="308">
        <f>SIMPLvolumes!AW315*SUM(SIMPLvolumes!Z315:AJ315)/3.125</f>
        <v>0</v>
      </c>
      <c r="K284" s="308" t="str">
        <f>SIMPLvolumes!AV315</f>
        <v/>
      </c>
    </row>
    <row r="285">
      <c r="B285" s="308">
        <f>SIMPLvolumes!AP316*SUM(SIMPLvolumes!Z316:AJ316)</f>
        <v>0</v>
      </c>
      <c r="C285" s="308">
        <f>SIMPLvolumes!AQ316*SUM(SIMPLvolumes!Z316:AJ316)</f>
        <v>0</v>
      </c>
      <c r="D285" s="308">
        <f>SIMPLvolumes!AR316*SUM(SIMPLvolumes!Z316:AJ316)</f>
        <v>0</v>
      </c>
      <c r="E285" s="308">
        <f>SIMPLvolumes!AS316*SUM(SIMPLvolumes!Z316:AJ316)</f>
        <v>0</v>
      </c>
      <c r="F285" s="308">
        <f>SIMPLvolumes!AT316*SUM(SIMPLvolumes!Z316:AJ316)</f>
        <v>0</v>
      </c>
      <c r="G285" s="308">
        <f>SIMPLvolumes!AU316*SUM(SIMPLvolumes!Z316:AJ316)</f>
        <v>0</v>
      </c>
      <c r="H285" s="308">
        <f t="shared" si="4"/>
        <v>0</v>
      </c>
      <c r="I285" s="308">
        <f t="shared" si="5"/>
        <v>0</v>
      </c>
      <c r="J285" s="308">
        <f>SIMPLvolumes!AW316*SUM(SIMPLvolumes!Z316:AJ316)/3.125</f>
        <v>0</v>
      </c>
      <c r="K285" s="308" t="str">
        <f>SIMPLvolumes!AV316</f>
        <v/>
      </c>
    </row>
    <row r="286">
      <c r="B286" s="308">
        <f>SIMPLvolumes!AP317*SUM(SIMPLvolumes!Z317:AJ317)</f>
        <v>0</v>
      </c>
      <c r="C286" s="308">
        <f>SIMPLvolumes!AQ317*SUM(SIMPLvolumes!Z317:AJ317)</f>
        <v>0</v>
      </c>
      <c r="D286" s="308">
        <f>SIMPLvolumes!AR317*SUM(SIMPLvolumes!Z317:AJ317)</f>
        <v>0</v>
      </c>
      <c r="E286" s="308">
        <f>SIMPLvolumes!AS317*SUM(SIMPLvolumes!Z317:AJ317)</f>
        <v>0</v>
      </c>
      <c r="F286" s="308">
        <f>SIMPLvolumes!AT317*SUM(SIMPLvolumes!Z317:AJ317)</f>
        <v>0</v>
      </c>
      <c r="G286" s="308">
        <f>SIMPLvolumes!AU317*SUM(SIMPLvolumes!Z317:AJ317)</f>
        <v>0</v>
      </c>
      <c r="H286" s="308">
        <f t="shared" si="4"/>
        <v>0</v>
      </c>
      <c r="I286" s="308">
        <f t="shared" si="5"/>
        <v>0</v>
      </c>
      <c r="J286" s="308">
        <f>SIMPLvolumes!AW317*SUM(SIMPLvolumes!Z317:AJ317)/3.125</f>
        <v>0</v>
      </c>
      <c r="K286" s="308" t="str">
        <f>SIMPLvolumes!AV317</f>
        <v/>
      </c>
    </row>
    <row r="287">
      <c r="B287" s="308">
        <f>SIMPLvolumes!AP318*SUM(SIMPLvolumes!Z318:AJ318)</f>
        <v>0</v>
      </c>
      <c r="C287" s="308">
        <f>SIMPLvolumes!AQ318*SUM(SIMPLvolumes!Z318:AJ318)</f>
        <v>0</v>
      </c>
      <c r="D287" s="308">
        <f>SIMPLvolumes!AR318*SUM(SIMPLvolumes!Z318:AJ318)</f>
        <v>0</v>
      </c>
      <c r="E287" s="308">
        <f>SIMPLvolumes!AS318*SUM(SIMPLvolumes!Z318:AJ318)</f>
        <v>0</v>
      </c>
      <c r="F287" s="308">
        <f>SIMPLvolumes!AT318*SUM(SIMPLvolumes!Z318:AJ318)</f>
        <v>0</v>
      </c>
      <c r="G287" s="308">
        <f>SIMPLvolumes!AU318*SUM(SIMPLvolumes!Z318:AJ318)</f>
        <v>0</v>
      </c>
      <c r="H287" s="308">
        <f t="shared" si="4"/>
        <v>0</v>
      </c>
      <c r="I287" s="308">
        <f t="shared" si="5"/>
        <v>0</v>
      </c>
      <c r="J287" s="308">
        <f>SIMPLvolumes!AW318*SUM(SIMPLvolumes!Z318:AJ318)/3.125</f>
        <v>0</v>
      </c>
      <c r="K287" s="308" t="str">
        <f>SIMPLvolumes!AV318</f>
        <v/>
      </c>
    </row>
    <row r="288">
      <c r="B288" s="308">
        <f>SIMPLvolumes!AP319*SUM(SIMPLvolumes!Z319:AJ319)</f>
        <v>0</v>
      </c>
      <c r="C288" s="308">
        <f>SIMPLvolumes!AQ319*SUM(SIMPLvolumes!Z319:AJ319)</f>
        <v>0</v>
      </c>
      <c r="D288" s="308">
        <f>SIMPLvolumes!AR319*SUM(SIMPLvolumes!Z319:AJ319)</f>
        <v>0</v>
      </c>
      <c r="E288" s="308">
        <f>SIMPLvolumes!AS319*SUM(SIMPLvolumes!Z319:AJ319)</f>
        <v>0</v>
      </c>
      <c r="F288" s="308">
        <f>SIMPLvolumes!AT319*SUM(SIMPLvolumes!Z319:AJ319)</f>
        <v>0</v>
      </c>
      <c r="G288" s="308">
        <f>SIMPLvolumes!AU319*SUM(SIMPLvolumes!Z319:AJ319)</f>
        <v>0</v>
      </c>
      <c r="H288" s="308">
        <f t="shared" si="4"/>
        <v>0</v>
      </c>
      <c r="I288" s="308">
        <f t="shared" si="5"/>
        <v>0</v>
      </c>
      <c r="J288" s="308">
        <f>SIMPLvolumes!AW319*SUM(SIMPLvolumes!Z319:AJ319)/3.125</f>
        <v>0</v>
      </c>
      <c r="K288" s="308" t="str">
        <f>SIMPLvolumes!AV319</f>
        <v/>
      </c>
    </row>
    <row r="289">
      <c r="B289" s="308">
        <f>SIMPLvolumes!AP320*SUM(SIMPLvolumes!Z320:AJ320)</f>
        <v>0</v>
      </c>
      <c r="C289" s="308">
        <f>SIMPLvolumes!AQ320*SUM(SIMPLvolumes!Z320:AJ320)</f>
        <v>0</v>
      </c>
      <c r="D289" s="308">
        <f>SIMPLvolumes!AR320*SUM(SIMPLvolumes!Z320:AJ320)</f>
        <v>0</v>
      </c>
      <c r="E289" s="308">
        <f>SIMPLvolumes!AS320*SUM(SIMPLvolumes!Z320:AJ320)</f>
        <v>0</v>
      </c>
      <c r="F289" s="308">
        <f>SIMPLvolumes!AT320*SUM(SIMPLvolumes!Z320:AJ320)</f>
        <v>0</v>
      </c>
      <c r="G289" s="308">
        <f>SIMPLvolumes!AU320*SUM(SIMPLvolumes!Z320:AJ320)</f>
        <v>0</v>
      </c>
      <c r="H289" s="308">
        <f t="shared" si="4"/>
        <v>0</v>
      </c>
      <c r="I289" s="308">
        <f t="shared" si="5"/>
        <v>0</v>
      </c>
      <c r="J289" s="308">
        <f>SIMPLvolumes!AW320*SUM(SIMPLvolumes!Z320:AJ320)/3.125</f>
        <v>0</v>
      </c>
      <c r="K289" s="308" t="str">
        <f>SIMPLvolumes!AV320</f>
        <v/>
      </c>
    </row>
    <row r="290">
      <c r="B290" s="308">
        <f>SIMPLvolumes!AP321*SUM(SIMPLvolumes!Z321:AJ321)</f>
        <v>0</v>
      </c>
      <c r="C290" s="308">
        <f>SIMPLvolumes!AQ321*SUM(SIMPLvolumes!Z321:AJ321)</f>
        <v>0</v>
      </c>
      <c r="D290" s="308">
        <f>SIMPLvolumes!AR321*SUM(SIMPLvolumes!Z321:AJ321)</f>
        <v>0</v>
      </c>
      <c r="E290" s="308">
        <f>SIMPLvolumes!AS321*SUM(SIMPLvolumes!Z321:AJ321)</f>
        <v>0</v>
      </c>
      <c r="F290" s="308">
        <f>SIMPLvolumes!AT321*SUM(SIMPLvolumes!Z321:AJ321)</f>
        <v>0</v>
      </c>
      <c r="G290" s="308">
        <f>SIMPLvolumes!AU321*SUM(SIMPLvolumes!Z321:AJ321)</f>
        <v>0</v>
      </c>
      <c r="H290" s="308">
        <f t="shared" si="4"/>
        <v>0</v>
      </c>
      <c r="I290" s="308">
        <f t="shared" si="5"/>
        <v>0</v>
      </c>
      <c r="J290" s="308">
        <f>SIMPLvolumes!AW321*SUM(SIMPLvolumes!Z321:AJ321)/3.125</f>
        <v>0</v>
      </c>
      <c r="K290" s="308" t="str">
        <f>SIMPLvolumes!AV321</f>
        <v/>
      </c>
    </row>
    <row r="291">
      <c r="B291" s="308">
        <f>SIMPLvolumes!AP322*SUM(SIMPLvolumes!Z322:AJ322)</f>
        <v>0</v>
      </c>
      <c r="C291" s="308">
        <f>SIMPLvolumes!AQ322*SUM(SIMPLvolumes!Z322:AJ322)</f>
        <v>0</v>
      </c>
      <c r="D291" s="308">
        <f>SIMPLvolumes!AR322*SUM(SIMPLvolumes!Z322:AJ322)</f>
        <v>0</v>
      </c>
      <c r="E291" s="308">
        <f>SIMPLvolumes!AS322*SUM(SIMPLvolumes!Z322:AJ322)</f>
        <v>0</v>
      </c>
      <c r="F291" s="308">
        <f>SIMPLvolumes!AT322*SUM(SIMPLvolumes!Z322:AJ322)</f>
        <v>0</v>
      </c>
      <c r="G291" s="308">
        <f>SIMPLvolumes!AU322*SUM(SIMPLvolumes!Z322:AJ322)</f>
        <v>0</v>
      </c>
      <c r="H291" s="308">
        <f t="shared" si="4"/>
        <v>0</v>
      </c>
      <c r="I291" s="308">
        <f t="shared" si="5"/>
        <v>0</v>
      </c>
      <c r="J291" s="308">
        <f>SIMPLvolumes!AW322*SUM(SIMPLvolumes!Z322:AJ322)/3.125</f>
        <v>0</v>
      </c>
      <c r="K291" s="308" t="str">
        <f>SIMPLvolumes!AV322</f>
        <v/>
      </c>
    </row>
    <row r="292">
      <c r="B292" s="308">
        <f>SIMPLvolumes!AP323*SUM(SIMPLvolumes!Z323:AJ323)</f>
        <v>0</v>
      </c>
      <c r="C292" s="308">
        <f>SIMPLvolumes!AQ323*SUM(SIMPLvolumes!Z323:AJ323)</f>
        <v>0</v>
      </c>
      <c r="D292" s="308">
        <f>SIMPLvolumes!AR323*SUM(SIMPLvolumes!Z323:AJ323)</f>
        <v>0</v>
      </c>
      <c r="E292" s="308">
        <f>SIMPLvolumes!AS323*SUM(SIMPLvolumes!Z323:AJ323)</f>
        <v>0</v>
      </c>
      <c r="F292" s="308">
        <f>SIMPLvolumes!AT323*SUM(SIMPLvolumes!Z323:AJ323)</f>
        <v>0</v>
      </c>
      <c r="G292" s="308">
        <f>SIMPLvolumes!AU323*SUM(SIMPLvolumes!Z323:AJ323)</f>
        <v>0</v>
      </c>
      <c r="H292" s="308">
        <f t="shared" si="4"/>
        <v>0</v>
      </c>
      <c r="I292" s="308">
        <f t="shared" si="5"/>
        <v>0</v>
      </c>
      <c r="J292" s="308">
        <f>SIMPLvolumes!AW323*SUM(SIMPLvolumes!Z323:AJ323)/3.125</f>
        <v>0</v>
      </c>
      <c r="K292" s="308" t="str">
        <f>SIMPLvolumes!AV323</f>
        <v/>
      </c>
    </row>
    <row r="293">
      <c r="B293" s="308">
        <f>SIMPLvolumes!AP324*SUM(SIMPLvolumes!Z324:AJ324)</f>
        <v>0</v>
      </c>
      <c r="C293" s="308">
        <f>SIMPLvolumes!AQ324*SUM(SIMPLvolumes!Z324:AJ324)</f>
        <v>0</v>
      </c>
      <c r="D293" s="308">
        <f>SIMPLvolumes!AR324*SUM(SIMPLvolumes!Z324:AJ324)</f>
        <v>0</v>
      </c>
      <c r="E293" s="308">
        <f>SIMPLvolumes!AS324*SUM(SIMPLvolumes!Z324:AJ324)</f>
        <v>0</v>
      </c>
      <c r="F293" s="308">
        <f>SIMPLvolumes!AT324*SUM(SIMPLvolumes!Z324:AJ324)</f>
        <v>0</v>
      </c>
      <c r="G293" s="308">
        <f>SIMPLvolumes!AU324*SUM(SIMPLvolumes!Z324:AJ324)</f>
        <v>0</v>
      </c>
      <c r="H293" s="308">
        <f t="shared" si="4"/>
        <v>0</v>
      </c>
      <c r="I293" s="308">
        <f t="shared" si="5"/>
        <v>0</v>
      </c>
      <c r="J293" s="308">
        <f>SIMPLvolumes!AW324*SUM(SIMPLvolumes!Z324:AJ324)/3.125</f>
        <v>0</v>
      </c>
      <c r="K293" s="308" t="str">
        <f>SIMPLvolumes!AV324</f>
        <v/>
      </c>
    </row>
    <row r="294">
      <c r="B294" s="308">
        <f>SIMPLvolumes!AP325*SUM(SIMPLvolumes!Z325:AJ325)</f>
        <v>0</v>
      </c>
      <c r="C294" s="308">
        <f>SIMPLvolumes!AQ325*SUM(SIMPLvolumes!Z325:AJ325)</f>
        <v>0</v>
      </c>
      <c r="D294" s="308">
        <f>SIMPLvolumes!AR325*SUM(SIMPLvolumes!Z325:AJ325)</f>
        <v>0</v>
      </c>
      <c r="E294" s="308">
        <f>SIMPLvolumes!AS325*SUM(SIMPLvolumes!Z325:AJ325)</f>
        <v>0</v>
      </c>
      <c r="F294" s="308">
        <f>SIMPLvolumes!AT325*SUM(SIMPLvolumes!Z325:AJ325)</f>
        <v>0</v>
      </c>
      <c r="G294" s="308">
        <f>SIMPLvolumes!AU325*SUM(SIMPLvolumes!Z325:AJ325)</f>
        <v>0</v>
      </c>
      <c r="H294" s="308">
        <f t="shared" si="4"/>
        <v>0</v>
      </c>
      <c r="I294" s="308">
        <f t="shared" si="5"/>
        <v>0</v>
      </c>
      <c r="J294" s="308">
        <f>SIMPLvolumes!AW325*SUM(SIMPLvolumes!Z325:AJ325)/3.125</f>
        <v>0</v>
      </c>
      <c r="K294" s="308" t="str">
        <f>SIMPLvolumes!AV325</f>
        <v/>
      </c>
    </row>
    <row r="295">
      <c r="B295" s="308">
        <f>SIMPLvolumes!AP326*SUM(SIMPLvolumes!Z326:AJ326)</f>
        <v>0</v>
      </c>
      <c r="C295" s="308">
        <f>SIMPLvolumes!AQ326*SUM(SIMPLvolumes!Z326:AJ326)</f>
        <v>0</v>
      </c>
      <c r="D295" s="308">
        <f>SIMPLvolumes!AR326*SUM(SIMPLvolumes!Z326:AJ326)</f>
        <v>0</v>
      </c>
      <c r="E295" s="308">
        <f>SIMPLvolumes!AS326*SUM(SIMPLvolumes!Z326:AJ326)</f>
        <v>0</v>
      </c>
      <c r="F295" s="308">
        <f>SIMPLvolumes!AT326*SUM(SIMPLvolumes!Z326:AJ326)</f>
        <v>0</v>
      </c>
      <c r="G295" s="308">
        <f>SIMPLvolumes!AU326*SUM(SIMPLvolumes!Z326:AJ326)</f>
        <v>0</v>
      </c>
      <c r="H295" s="308">
        <f t="shared" si="4"/>
        <v>0</v>
      </c>
      <c r="I295" s="308">
        <f t="shared" si="5"/>
        <v>0</v>
      </c>
      <c r="J295" s="308">
        <f>SIMPLvolumes!AW326*SUM(SIMPLvolumes!Z326:AJ326)/3.125</f>
        <v>0</v>
      </c>
      <c r="K295" s="308" t="str">
        <f>SIMPLvolumes!AV326</f>
        <v/>
      </c>
    </row>
    <row r="296">
      <c r="B296" s="308">
        <f>SIMPLvolumes!AP327*SUM(SIMPLvolumes!Z327:AJ327)</f>
        <v>0</v>
      </c>
      <c r="C296" s="308">
        <f>SIMPLvolumes!AQ327*SUM(SIMPLvolumes!Z327:AJ327)</f>
        <v>0</v>
      </c>
      <c r="D296" s="308">
        <f>SIMPLvolumes!AR327*SUM(SIMPLvolumes!Z327:AJ327)</f>
        <v>0</v>
      </c>
      <c r="E296" s="308">
        <f>SIMPLvolumes!AS327*SUM(SIMPLvolumes!Z327:AJ327)</f>
        <v>0</v>
      </c>
      <c r="F296" s="308">
        <f>SIMPLvolumes!AT327*SUM(SIMPLvolumes!Z327:AJ327)</f>
        <v>0</v>
      </c>
      <c r="G296" s="308">
        <f>SIMPLvolumes!AU327*SUM(SIMPLvolumes!Z327:AJ327)</f>
        <v>0</v>
      </c>
      <c r="H296" s="308">
        <f t="shared" si="4"/>
        <v>0</v>
      </c>
      <c r="I296" s="308">
        <f t="shared" si="5"/>
        <v>0</v>
      </c>
      <c r="J296" s="308">
        <f>SIMPLvolumes!AW327*SUM(SIMPLvolumes!Z327:AJ327)/3.125</f>
        <v>0</v>
      </c>
      <c r="K296" s="308" t="str">
        <f>SIMPLvolumes!AV327</f>
        <v/>
      </c>
    </row>
    <row r="297">
      <c r="B297" s="308">
        <f>SIMPLvolumes!AP328*SUM(SIMPLvolumes!Z328:AJ328)</f>
        <v>0</v>
      </c>
      <c r="C297" s="308">
        <f>SIMPLvolumes!AQ328*SUM(SIMPLvolumes!Z328:AJ328)</f>
        <v>0</v>
      </c>
      <c r="D297" s="308">
        <f>SIMPLvolumes!AR328*SUM(SIMPLvolumes!Z328:AJ328)</f>
        <v>0</v>
      </c>
      <c r="E297" s="308">
        <f>SIMPLvolumes!AS328*SUM(SIMPLvolumes!Z328:AJ328)</f>
        <v>0</v>
      </c>
      <c r="F297" s="308">
        <f>SIMPLvolumes!AT328*SUM(SIMPLvolumes!Z328:AJ328)</f>
        <v>0</v>
      </c>
      <c r="G297" s="308">
        <f>SIMPLvolumes!AU328*SUM(SIMPLvolumes!Z328:AJ328)</f>
        <v>0</v>
      </c>
      <c r="H297" s="308">
        <f t="shared" si="4"/>
        <v>0</v>
      </c>
      <c r="I297" s="308">
        <f t="shared" si="5"/>
        <v>0</v>
      </c>
      <c r="J297" s="308">
        <f>SIMPLvolumes!AW328*SUM(SIMPLvolumes!Z328:AJ328)/3.125</f>
        <v>0</v>
      </c>
      <c r="K297" s="308" t="str">
        <f>SIMPLvolumes!AV328</f>
        <v/>
      </c>
    </row>
    <row r="298">
      <c r="B298" s="308">
        <f>SIMPLvolumes!AP329*SUM(SIMPLvolumes!Z329:AJ329)</f>
        <v>0</v>
      </c>
      <c r="C298" s="308">
        <f>SIMPLvolumes!AQ329*SUM(SIMPLvolumes!Z329:AJ329)</f>
        <v>0</v>
      </c>
      <c r="D298" s="308">
        <f>SIMPLvolumes!AR329*SUM(SIMPLvolumes!Z329:AJ329)</f>
        <v>0</v>
      </c>
      <c r="E298" s="308">
        <f>SIMPLvolumes!AS329*SUM(SIMPLvolumes!Z329:AJ329)</f>
        <v>0</v>
      </c>
      <c r="F298" s="308">
        <f>SIMPLvolumes!AT329*SUM(SIMPLvolumes!Z329:AJ329)</f>
        <v>0</v>
      </c>
      <c r="G298" s="308">
        <f>SIMPLvolumes!AU329*SUM(SIMPLvolumes!Z329:AJ329)</f>
        <v>0</v>
      </c>
      <c r="H298" s="308">
        <f t="shared" si="4"/>
        <v>0</v>
      </c>
      <c r="I298" s="308">
        <f t="shared" si="5"/>
        <v>0</v>
      </c>
      <c r="J298" s="308">
        <f>SIMPLvolumes!AW329*SUM(SIMPLvolumes!Z329:AJ329)/3.125</f>
        <v>0</v>
      </c>
      <c r="K298" s="308" t="str">
        <f>SIMPLvolumes!AV329</f>
        <v/>
      </c>
    </row>
    <row r="299">
      <c r="B299" s="308">
        <f>SIMPLvolumes!AP330*SUM(SIMPLvolumes!Z330:AJ330)</f>
        <v>0</v>
      </c>
      <c r="C299" s="308">
        <f>SIMPLvolumes!AQ330*SUM(SIMPLvolumes!Z330:AJ330)</f>
        <v>0</v>
      </c>
      <c r="D299" s="308">
        <f>SIMPLvolumes!AR330*SUM(SIMPLvolumes!Z330:AJ330)</f>
        <v>0</v>
      </c>
      <c r="E299" s="308">
        <f>SIMPLvolumes!AS330*SUM(SIMPLvolumes!Z330:AJ330)</f>
        <v>0</v>
      </c>
      <c r="F299" s="308">
        <f>SIMPLvolumes!AT330*SUM(SIMPLvolumes!Z330:AJ330)</f>
        <v>0</v>
      </c>
      <c r="G299" s="308">
        <f>SIMPLvolumes!AU330*SUM(SIMPLvolumes!Z330:AJ330)</f>
        <v>0</v>
      </c>
      <c r="H299" s="308">
        <f t="shared" si="4"/>
        <v>0</v>
      </c>
      <c r="I299" s="308">
        <f t="shared" si="5"/>
        <v>0</v>
      </c>
      <c r="J299" s="308">
        <f>SIMPLvolumes!AW330*SUM(SIMPLvolumes!Z330:AJ330)/3.125</f>
        <v>0</v>
      </c>
      <c r="K299" s="308" t="str">
        <f>SIMPLvolumes!AV330</f>
        <v/>
      </c>
    </row>
    <row r="300">
      <c r="B300" s="308">
        <f>SIMPLvolumes!AP331*SUM(SIMPLvolumes!Z331:AJ331)</f>
        <v>0</v>
      </c>
      <c r="C300" s="308">
        <f>SIMPLvolumes!AQ331*SUM(SIMPLvolumes!Z331:AJ331)</f>
        <v>0</v>
      </c>
      <c r="D300" s="308">
        <f>SIMPLvolumes!AR331*SUM(SIMPLvolumes!Z331:AJ331)</f>
        <v>0</v>
      </c>
      <c r="E300" s="308">
        <f>SIMPLvolumes!AS331*SUM(SIMPLvolumes!Z331:AJ331)</f>
        <v>0</v>
      </c>
      <c r="F300" s="308">
        <f>SIMPLvolumes!AT331*SUM(SIMPLvolumes!Z331:AJ331)</f>
        <v>0</v>
      </c>
      <c r="G300" s="308">
        <f>SIMPLvolumes!AU331*SUM(SIMPLvolumes!Z331:AJ331)</f>
        <v>0</v>
      </c>
      <c r="H300" s="308">
        <f t="shared" si="4"/>
        <v>0</v>
      </c>
      <c r="I300" s="308">
        <f t="shared" si="5"/>
        <v>0</v>
      </c>
      <c r="J300" s="308">
        <f>SIMPLvolumes!AW331*SUM(SIMPLvolumes!Z331:AJ331)/3.125</f>
        <v>0</v>
      </c>
      <c r="K300" s="308" t="str">
        <f>SIMPLvolumes!AV331</f>
        <v/>
      </c>
    </row>
    <row r="301">
      <c r="B301" s="308">
        <f>SIMPLvolumes!AP332*SUM(SIMPLvolumes!Z332:AJ332)</f>
        <v>0</v>
      </c>
      <c r="C301" s="308">
        <f>SIMPLvolumes!AQ332*SUM(SIMPLvolumes!Z332:AJ332)</f>
        <v>0</v>
      </c>
      <c r="D301" s="308">
        <f>SIMPLvolumes!AR332*SUM(SIMPLvolumes!Z332:AJ332)</f>
        <v>0</v>
      </c>
      <c r="E301" s="308">
        <f>SIMPLvolumes!AS332*SUM(SIMPLvolumes!Z332:AJ332)</f>
        <v>0</v>
      </c>
      <c r="F301" s="308">
        <f>SIMPLvolumes!AT332*SUM(SIMPLvolumes!Z332:AJ332)</f>
        <v>0</v>
      </c>
      <c r="G301" s="308">
        <f>SIMPLvolumes!AU332*SUM(SIMPLvolumes!Z332:AJ332)</f>
        <v>0</v>
      </c>
      <c r="H301" s="308">
        <f t="shared" si="4"/>
        <v>0</v>
      </c>
      <c r="I301" s="308">
        <f t="shared" si="5"/>
        <v>0</v>
      </c>
      <c r="J301" s="308">
        <f>SIMPLvolumes!AW332*SUM(SIMPLvolumes!Z332:AJ332)/3.125</f>
        <v>0</v>
      </c>
      <c r="K301" s="308" t="str">
        <f>SIMPLvolumes!AV332</f>
        <v/>
      </c>
    </row>
    <row r="302">
      <c r="B302" s="308">
        <f>SIMPLvolumes!AP333*SUM(SIMPLvolumes!Z333:AJ333)</f>
        <v>0</v>
      </c>
      <c r="C302" s="308">
        <f>SIMPLvolumes!AQ333*SUM(SIMPLvolumes!Z333:AJ333)</f>
        <v>0</v>
      </c>
      <c r="D302" s="308">
        <f>SIMPLvolumes!AR333*SUM(SIMPLvolumes!Z333:AJ333)</f>
        <v>0</v>
      </c>
      <c r="E302" s="308">
        <f>SIMPLvolumes!AS333*SUM(SIMPLvolumes!Z333:AJ333)</f>
        <v>0</v>
      </c>
      <c r="F302" s="308">
        <f>SIMPLvolumes!AT333*SUM(SIMPLvolumes!Z333:AJ333)</f>
        <v>0</v>
      </c>
      <c r="G302" s="308">
        <f>SIMPLvolumes!AU333*SUM(SIMPLvolumes!Z333:AJ333)</f>
        <v>0</v>
      </c>
      <c r="H302" s="308">
        <f t="shared" si="4"/>
        <v>0</v>
      </c>
      <c r="I302" s="308">
        <f t="shared" si="5"/>
        <v>0</v>
      </c>
      <c r="J302" s="308">
        <f>SIMPLvolumes!AW333*SUM(SIMPLvolumes!Z333:AJ333)/3.125</f>
        <v>0</v>
      </c>
      <c r="K302" s="308" t="str">
        <f>SIMPLvolumes!AV333</f>
        <v/>
      </c>
    </row>
    <row r="303">
      <c r="B303" s="308">
        <f>SIMPLvolumes!AP334*SUM(SIMPLvolumes!Z334:AJ334)</f>
        <v>0</v>
      </c>
      <c r="C303" s="308">
        <f>SIMPLvolumes!AQ334*SUM(SIMPLvolumes!Z334:AJ334)</f>
        <v>0</v>
      </c>
      <c r="D303" s="308">
        <f>SIMPLvolumes!AR334*SUM(SIMPLvolumes!Z334:AJ334)</f>
        <v>0</v>
      </c>
      <c r="E303" s="308">
        <f>SIMPLvolumes!AS334*SUM(SIMPLvolumes!Z334:AJ334)</f>
        <v>0</v>
      </c>
      <c r="F303" s="308">
        <f>SIMPLvolumes!AT334*SUM(SIMPLvolumes!Z334:AJ334)</f>
        <v>0</v>
      </c>
      <c r="G303" s="308">
        <f>SIMPLvolumes!AU334*SUM(SIMPLvolumes!Z334:AJ334)</f>
        <v>0</v>
      </c>
      <c r="H303" s="308">
        <f t="shared" si="4"/>
        <v>0</v>
      </c>
      <c r="I303" s="308">
        <f t="shared" si="5"/>
        <v>0</v>
      </c>
      <c r="J303" s="308">
        <f>SIMPLvolumes!AW334*SUM(SIMPLvolumes!Z334:AJ334)/3.125</f>
        <v>0</v>
      </c>
      <c r="K303" s="308" t="str">
        <f>SIMPLvolumes!AV334</f>
        <v/>
      </c>
    </row>
    <row r="304">
      <c r="B304" s="308">
        <f>SIMPLvolumes!AP335*SUM(SIMPLvolumes!Z335:AJ335)</f>
        <v>0</v>
      </c>
      <c r="C304" s="308">
        <f>SIMPLvolumes!AQ335*SUM(SIMPLvolumes!Z335:AJ335)</f>
        <v>0</v>
      </c>
      <c r="D304" s="308">
        <f>SIMPLvolumes!AR335*SUM(SIMPLvolumes!Z335:AJ335)</f>
        <v>0</v>
      </c>
      <c r="E304" s="308">
        <f>SIMPLvolumes!AS335*SUM(SIMPLvolumes!Z335:AJ335)</f>
        <v>0</v>
      </c>
      <c r="F304" s="308">
        <f>SIMPLvolumes!AT335*SUM(SIMPLvolumes!Z335:AJ335)</f>
        <v>0</v>
      </c>
      <c r="G304" s="308">
        <f>SIMPLvolumes!AU335*SUM(SIMPLvolumes!Z335:AJ335)</f>
        <v>0</v>
      </c>
      <c r="H304" s="308">
        <f t="shared" si="4"/>
        <v>0</v>
      </c>
      <c r="I304" s="308">
        <f t="shared" si="5"/>
        <v>0</v>
      </c>
      <c r="J304" s="308">
        <f>SIMPLvolumes!AW335*SUM(SIMPLvolumes!Z335:AJ335)/3.125</f>
        <v>0</v>
      </c>
      <c r="K304" s="308" t="str">
        <f>SIMPLvolumes!AV335</f>
        <v/>
      </c>
    </row>
    <row r="305">
      <c r="B305" s="308">
        <f>SIMPLvolumes!AP336*SUM(SIMPLvolumes!Z336:AJ336)</f>
        <v>0</v>
      </c>
      <c r="C305" s="308">
        <f>SIMPLvolumes!AQ336*SUM(SIMPLvolumes!Z336:AJ336)</f>
        <v>0</v>
      </c>
      <c r="D305" s="308">
        <f>SIMPLvolumes!AR336*SUM(SIMPLvolumes!Z336:AJ336)</f>
        <v>0</v>
      </c>
      <c r="E305" s="308">
        <f>SIMPLvolumes!AS336*SUM(SIMPLvolumes!Z336:AJ336)</f>
        <v>0</v>
      </c>
      <c r="F305" s="308">
        <f>SIMPLvolumes!AT336*SUM(SIMPLvolumes!Z336:AJ336)</f>
        <v>0</v>
      </c>
      <c r="G305" s="308">
        <f>SIMPLvolumes!AU336*SUM(SIMPLvolumes!Z336:AJ336)</f>
        <v>0</v>
      </c>
      <c r="H305" s="308">
        <f t="shared" si="4"/>
        <v>0</v>
      </c>
      <c r="I305" s="308">
        <f t="shared" si="5"/>
        <v>0</v>
      </c>
      <c r="J305" s="308">
        <f>SIMPLvolumes!AW336*SUM(SIMPLvolumes!Z336:AJ336)/3.125</f>
        <v>0</v>
      </c>
      <c r="K305" s="308" t="str">
        <f>SIMPLvolumes!AV336</f>
        <v/>
      </c>
    </row>
    <row r="306">
      <c r="B306" s="308">
        <f>SIMPLvolumes!AP337*SUM(SIMPLvolumes!Z337:AJ337)</f>
        <v>0</v>
      </c>
      <c r="C306" s="308">
        <f>SIMPLvolumes!AQ337*SUM(SIMPLvolumes!Z337:AJ337)</f>
        <v>0</v>
      </c>
      <c r="D306" s="308">
        <f>SIMPLvolumes!AR337*SUM(SIMPLvolumes!Z337:AJ337)</f>
        <v>0</v>
      </c>
      <c r="E306" s="308">
        <f>SIMPLvolumes!AS337*SUM(SIMPLvolumes!Z337:AJ337)</f>
        <v>0</v>
      </c>
      <c r="F306" s="308">
        <f>SIMPLvolumes!AT337*SUM(SIMPLvolumes!Z337:AJ337)</f>
        <v>0</v>
      </c>
      <c r="G306" s="308">
        <f>SIMPLvolumes!AU337*SUM(SIMPLvolumes!Z337:AJ337)</f>
        <v>0</v>
      </c>
      <c r="H306" s="308">
        <f t="shared" si="4"/>
        <v>0</v>
      </c>
      <c r="I306" s="308">
        <f t="shared" si="5"/>
        <v>0</v>
      </c>
      <c r="J306" s="308">
        <f>SIMPLvolumes!AW337*SUM(SIMPLvolumes!Z337:AJ337)/3.125</f>
        <v>0</v>
      </c>
      <c r="K306" s="308" t="str">
        <f>SIMPLvolumes!AV337</f>
        <v/>
      </c>
    </row>
    <row r="307">
      <c r="B307" s="308">
        <f>SIMPLvolumes!AP338*SUM(SIMPLvolumes!Z338:AJ338)</f>
        <v>0</v>
      </c>
      <c r="C307" s="308">
        <f>SIMPLvolumes!AQ338*SUM(SIMPLvolumes!Z338:AJ338)</f>
        <v>0</v>
      </c>
      <c r="D307" s="308">
        <f>SIMPLvolumes!AR338*SUM(SIMPLvolumes!Z338:AJ338)</f>
        <v>0</v>
      </c>
      <c r="E307" s="308">
        <f>SIMPLvolumes!AS338*SUM(SIMPLvolumes!Z338:AJ338)</f>
        <v>0</v>
      </c>
      <c r="F307" s="308">
        <f>SIMPLvolumes!AT338*SUM(SIMPLvolumes!Z338:AJ338)</f>
        <v>0</v>
      </c>
      <c r="G307" s="308">
        <f>SIMPLvolumes!AU338*SUM(SIMPLvolumes!Z338:AJ338)</f>
        <v>0</v>
      </c>
      <c r="H307" s="308">
        <f t="shared" si="4"/>
        <v>0</v>
      </c>
      <c r="I307" s="308">
        <f t="shared" si="5"/>
        <v>0</v>
      </c>
      <c r="J307" s="308">
        <f>SIMPLvolumes!AW338*SUM(SIMPLvolumes!Z338:AJ338)/3.125</f>
        <v>0</v>
      </c>
      <c r="K307" s="308" t="str">
        <f>SIMPLvolumes!AV338</f>
        <v/>
      </c>
    </row>
    <row r="308">
      <c r="B308" s="308">
        <f>SIMPLvolumes!AP339*SUM(SIMPLvolumes!Z339:AJ339)</f>
        <v>0</v>
      </c>
      <c r="C308" s="308">
        <f>SIMPLvolumes!AQ339*SUM(SIMPLvolumes!Z339:AJ339)</f>
        <v>0</v>
      </c>
      <c r="D308" s="308">
        <f>SIMPLvolumes!AR339*SUM(SIMPLvolumes!Z339:AJ339)</f>
        <v>0</v>
      </c>
      <c r="E308" s="308">
        <f>SIMPLvolumes!AS339*SUM(SIMPLvolumes!Z339:AJ339)</f>
        <v>0</v>
      </c>
      <c r="F308" s="308">
        <f>SIMPLvolumes!AT339*SUM(SIMPLvolumes!Z339:AJ339)</f>
        <v>0</v>
      </c>
      <c r="G308" s="308">
        <f>SIMPLvolumes!AU339*SUM(SIMPLvolumes!Z339:AJ339)</f>
        <v>0</v>
      </c>
      <c r="H308" s="308">
        <f t="shared" si="4"/>
        <v>0</v>
      </c>
      <c r="I308" s="308">
        <f t="shared" si="5"/>
        <v>0</v>
      </c>
      <c r="J308" s="308">
        <f>SIMPLvolumes!AW339*SUM(SIMPLvolumes!Z339:AJ339)/3.125</f>
        <v>0</v>
      </c>
      <c r="K308" s="308" t="str">
        <f>SIMPLvolumes!AV339</f>
        <v/>
      </c>
    </row>
    <row r="309">
      <c r="B309" s="308">
        <f>SIMPLvolumes!AP340*SUM(SIMPLvolumes!Z340:AJ340)</f>
        <v>0</v>
      </c>
      <c r="C309" s="308">
        <f>SIMPLvolumes!AQ340*SUM(SIMPLvolumes!Z340:AJ340)</f>
        <v>0</v>
      </c>
      <c r="D309" s="308">
        <f>SIMPLvolumes!AR340*SUM(SIMPLvolumes!Z340:AJ340)</f>
        <v>0</v>
      </c>
      <c r="E309" s="308">
        <f>SIMPLvolumes!AS340*SUM(SIMPLvolumes!Z340:AJ340)</f>
        <v>0</v>
      </c>
      <c r="F309" s="308">
        <f>SIMPLvolumes!AT340*SUM(SIMPLvolumes!Z340:AJ340)</f>
        <v>0</v>
      </c>
      <c r="G309" s="308">
        <f>SIMPLvolumes!AU340*SUM(SIMPLvolumes!Z340:AJ340)</f>
        <v>0</v>
      </c>
      <c r="H309" s="308">
        <f t="shared" si="4"/>
        <v>0</v>
      </c>
      <c r="I309" s="308">
        <f t="shared" si="5"/>
        <v>0</v>
      </c>
      <c r="J309" s="308">
        <f>SIMPLvolumes!AW340*SUM(SIMPLvolumes!Z340:AJ340)/3.125</f>
        <v>0</v>
      </c>
      <c r="K309" s="308" t="str">
        <f>SIMPLvolumes!AV340</f>
        <v/>
      </c>
    </row>
    <row r="310">
      <c r="B310" s="308">
        <f>SIMPLvolumes!AP341*SUM(SIMPLvolumes!Z341:AJ341)</f>
        <v>0</v>
      </c>
      <c r="C310" s="308">
        <f>SIMPLvolumes!AQ341*SUM(SIMPLvolumes!Z341:AJ341)</f>
        <v>0</v>
      </c>
      <c r="D310" s="308">
        <f>SIMPLvolumes!AR341*SUM(SIMPLvolumes!Z341:AJ341)</f>
        <v>0</v>
      </c>
      <c r="E310" s="308">
        <f>SIMPLvolumes!AS341*SUM(SIMPLvolumes!Z341:AJ341)</f>
        <v>0</v>
      </c>
      <c r="F310" s="308">
        <f>SIMPLvolumes!AT341*SUM(SIMPLvolumes!Z341:AJ341)</f>
        <v>0</v>
      </c>
      <c r="G310" s="308">
        <f>SIMPLvolumes!AU341*SUM(SIMPLvolumes!Z341:AJ341)</f>
        <v>0</v>
      </c>
      <c r="H310" s="308">
        <f t="shared" si="4"/>
        <v>0</v>
      </c>
      <c r="I310" s="308">
        <f t="shared" si="5"/>
        <v>0</v>
      </c>
      <c r="J310" s="308">
        <f>SIMPLvolumes!AW341*SUM(SIMPLvolumes!Z341:AJ341)/3.125</f>
        <v>0</v>
      </c>
      <c r="K310" s="308" t="str">
        <f>SIMPLvolumes!AV341</f>
        <v/>
      </c>
    </row>
    <row r="311">
      <c r="B311" s="308">
        <f>SIMPLvolumes!AP342*SUM(SIMPLvolumes!Z342:AJ342)</f>
        <v>0</v>
      </c>
      <c r="C311" s="308">
        <f>SIMPLvolumes!AQ342*SUM(SIMPLvolumes!Z342:AJ342)</f>
        <v>0</v>
      </c>
      <c r="D311" s="308">
        <f>SIMPLvolumes!AR342*SUM(SIMPLvolumes!Z342:AJ342)</f>
        <v>0</v>
      </c>
      <c r="E311" s="308">
        <f>SIMPLvolumes!AS342*SUM(SIMPLvolumes!Z342:AJ342)</f>
        <v>0</v>
      </c>
      <c r="F311" s="308">
        <f>SIMPLvolumes!AT342*SUM(SIMPLvolumes!Z342:AJ342)</f>
        <v>0</v>
      </c>
      <c r="G311" s="308">
        <f>SIMPLvolumes!AU342*SUM(SIMPLvolumes!Z342:AJ342)</f>
        <v>0</v>
      </c>
      <c r="H311" s="308">
        <f t="shared" si="4"/>
        <v>0</v>
      </c>
      <c r="I311" s="308">
        <f t="shared" si="5"/>
        <v>0</v>
      </c>
      <c r="J311" s="308">
        <f>SIMPLvolumes!AW342*SUM(SIMPLvolumes!Z342:AJ342)/3.125</f>
        <v>0</v>
      </c>
      <c r="K311" s="308" t="str">
        <f>SIMPLvolumes!AV342</f>
        <v/>
      </c>
    </row>
    <row r="312">
      <c r="B312" s="308">
        <f>SIMPLvolumes!AP343*SUM(SIMPLvolumes!Z343:AJ343)</f>
        <v>0</v>
      </c>
      <c r="C312" s="308">
        <f>SIMPLvolumes!AQ343*SUM(SIMPLvolumes!Z343:AJ343)</f>
        <v>0</v>
      </c>
      <c r="D312" s="308">
        <f>SIMPLvolumes!AR343*SUM(SIMPLvolumes!Z343:AJ343)</f>
        <v>0</v>
      </c>
      <c r="E312" s="308">
        <f>SIMPLvolumes!AS343*SUM(SIMPLvolumes!Z343:AJ343)</f>
        <v>0</v>
      </c>
      <c r="F312" s="308">
        <f>SIMPLvolumes!AT343*SUM(SIMPLvolumes!Z343:AJ343)</f>
        <v>0</v>
      </c>
      <c r="G312" s="308">
        <f>SIMPLvolumes!AU343*SUM(SIMPLvolumes!Z343:AJ343)</f>
        <v>0</v>
      </c>
      <c r="H312" s="308">
        <f t="shared" si="4"/>
        <v>0</v>
      </c>
      <c r="I312" s="308">
        <f t="shared" si="5"/>
        <v>0</v>
      </c>
      <c r="J312" s="308">
        <f>SIMPLvolumes!AW343*SUM(SIMPLvolumes!Z343:AJ343)/3.125</f>
        <v>0</v>
      </c>
      <c r="K312" s="308" t="str">
        <f>SIMPLvolumes!AV343</f>
        <v/>
      </c>
    </row>
    <row r="313">
      <c r="B313" s="308">
        <f>SIMPLvolumes!AP344*SUM(SIMPLvolumes!Z344:AJ344)</f>
        <v>0</v>
      </c>
      <c r="C313" s="308">
        <f>SIMPLvolumes!AQ344*SUM(SIMPLvolumes!Z344:AJ344)</f>
        <v>0</v>
      </c>
      <c r="D313" s="308">
        <f>SIMPLvolumes!AR344*SUM(SIMPLvolumes!Z344:AJ344)</f>
        <v>0</v>
      </c>
      <c r="E313" s="308">
        <f>SIMPLvolumes!AS344*SUM(SIMPLvolumes!Z344:AJ344)</f>
        <v>0</v>
      </c>
      <c r="F313" s="308">
        <f>SIMPLvolumes!AT344*SUM(SIMPLvolumes!Z344:AJ344)</f>
        <v>0</v>
      </c>
      <c r="G313" s="308">
        <f>SIMPLvolumes!AU344*SUM(SIMPLvolumes!Z344:AJ344)</f>
        <v>0</v>
      </c>
      <c r="H313" s="308">
        <f t="shared" si="4"/>
        <v>0</v>
      </c>
      <c r="I313" s="308">
        <f t="shared" si="5"/>
        <v>0</v>
      </c>
      <c r="J313" s="308">
        <f>SIMPLvolumes!AW344*SUM(SIMPLvolumes!Z344:AJ344)/3.125</f>
        <v>0</v>
      </c>
      <c r="K313" s="308" t="str">
        <f>SIMPLvolumes!AV344</f>
        <v/>
      </c>
    </row>
    <row r="314">
      <c r="B314" s="308">
        <f>SIMPLvolumes!AP345*SUM(SIMPLvolumes!Z345:AJ345)</f>
        <v>0</v>
      </c>
      <c r="C314" s="308">
        <f>SIMPLvolumes!AQ345*SUM(SIMPLvolumes!Z345:AJ345)</f>
        <v>0</v>
      </c>
      <c r="D314" s="308">
        <f>SIMPLvolumes!AR345*SUM(SIMPLvolumes!Z345:AJ345)</f>
        <v>0</v>
      </c>
      <c r="E314" s="308">
        <f>SIMPLvolumes!AS345*SUM(SIMPLvolumes!Z345:AJ345)</f>
        <v>0</v>
      </c>
      <c r="F314" s="308">
        <f>SIMPLvolumes!AT345*SUM(SIMPLvolumes!Z345:AJ345)</f>
        <v>0</v>
      </c>
      <c r="G314" s="308">
        <f>SIMPLvolumes!AU345*SUM(SIMPLvolumes!Z345:AJ345)</f>
        <v>0</v>
      </c>
      <c r="H314" s="308">
        <f t="shared" si="4"/>
        <v>0</v>
      </c>
      <c r="I314" s="308">
        <f t="shared" si="5"/>
        <v>0</v>
      </c>
      <c r="J314" s="308">
        <f>SIMPLvolumes!AW345*SUM(SIMPLvolumes!Z345:AJ345)/3.125</f>
        <v>0</v>
      </c>
      <c r="K314" s="308" t="str">
        <f>SIMPLvolumes!AV345</f>
        <v/>
      </c>
    </row>
    <row r="315">
      <c r="B315" s="308">
        <f>SIMPLvolumes!AP346*SUM(SIMPLvolumes!Z346:AJ346)</f>
        <v>0</v>
      </c>
      <c r="C315" s="308">
        <f>SIMPLvolumes!AQ346*SUM(SIMPLvolumes!Z346:AJ346)</f>
        <v>0</v>
      </c>
      <c r="D315" s="308">
        <f>SIMPLvolumes!AR346*SUM(SIMPLvolumes!Z346:AJ346)</f>
        <v>0</v>
      </c>
      <c r="E315" s="308">
        <f>SIMPLvolumes!AS346*SUM(SIMPLvolumes!Z346:AJ346)</f>
        <v>0</v>
      </c>
      <c r="F315" s="308">
        <f>SIMPLvolumes!AT346*SUM(SIMPLvolumes!Z346:AJ346)</f>
        <v>0</v>
      </c>
      <c r="G315" s="308">
        <f>SIMPLvolumes!AU346*SUM(SIMPLvolumes!Z346:AJ346)</f>
        <v>0</v>
      </c>
      <c r="H315" s="308">
        <f t="shared" si="4"/>
        <v>0</v>
      </c>
      <c r="I315" s="308">
        <f t="shared" si="5"/>
        <v>0</v>
      </c>
      <c r="J315" s="308">
        <f>SIMPLvolumes!AW346*SUM(SIMPLvolumes!Z346:AJ346)/3.125</f>
        <v>0</v>
      </c>
      <c r="K315" s="308" t="str">
        <f>SIMPLvolumes!AV346</f>
        <v/>
      </c>
    </row>
    <row r="316">
      <c r="B316" s="308">
        <f>SIMPLvolumes!AP347*SUM(SIMPLvolumes!Z347:AJ347)</f>
        <v>0</v>
      </c>
      <c r="C316" s="308">
        <f>SIMPLvolumes!AQ347*SUM(SIMPLvolumes!Z347:AJ347)</f>
        <v>0</v>
      </c>
      <c r="D316" s="308">
        <f>SIMPLvolumes!AR347*SUM(SIMPLvolumes!Z347:AJ347)</f>
        <v>0</v>
      </c>
      <c r="E316" s="308">
        <f>SIMPLvolumes!AS347*SUM(SIMPLvolumes!Z347:AJ347)</f>
        <v>0</v>
      </c>
      <c r="F316" s="308">
        <f>SIMPLvolumes!AT347*SUM(SIMPLvolumes!Z347:AJ347)</f>
        <v>0</v>
      </c>
      <c r="G316" s="308">
        <f>SIMPLvolumes!AU347*SUM(SIMPLvolumes!Z347:AJ347)</f>
        <v>0</v>
      </c>
      <c r="H316" s="308">
        <f t="shared" si="4"/>
        <v>0</v>
      </c>
      <c r="I316" s="308">
        <f t="shared" si="5"/>
        <v>0</v>
      </c>
      <c r="J316" s="308">
        <f>SIMPLvolumes!AW347*SUM(SIMPLvolumes!Z347:AJ347)/3.125</f>
        <v>0</v>
      </c>
      <c r="K316" s="308" t="str">
        <f>SIMPLvolumes!AV347</f>
        <v/>
      </c>
    </row>
    <row r="317">
      <c r="B317" s="308">
        <f>SIMPLvolumes!AP348*SUM(SIMPLvolumes!Z348:AJ348)</f>
        <v>0</v>
      </c>
      <c r="C317" s="308">
        <f>SIMPLvolumes!AQ348*SUM(SIMPLvolumes!Z348:AJ348)</f>
        <v>0</v>
      </c>
      <c r="D317" s="308">
        <f>SIMPLvolumes!AR348*SUM(SIMPLvolumes!Z348:AJ348)</f>
        <v>0</v>
      </c>
      <c r="E317" s="308">
        <f>SIMPLvolumes!AS348*SUM(SIMPLvolumes!Z348:AJ348)</f>
        <v>0</v>
      </c>
      <c r="F317" s="308">
        <f>SIMPLvolumes!AT348*SUM(SIMPLvolumes!Z348:AJ348)</f>
        <v>0</v>
      </c>
      <c r="G317" s="308">
        <f>SIMPLvolumes!AU348*SUM(SIMPLvolumes!Z348:AJ348)</f>
        <v>0</v>
      </c>
      <c r="H317" s="308">
        <f t="shared" si="4"/>
        <v>0</v>
      </c>
      <c r="I317" s="308">
        <f t="shared" si="5"/>
        <v>0</v>
      </c>
      <c r="J317" s="308">
        <f>SIMPLvolumes!AW348*SUM(SIMPLvolumes!Z348:AJ348)/3.125</f>
        <v>0</v>
      </c>
      <c r="K317" s="308" t="str">
        <f>SIMPLvolumes!AV348</f>
        <v/>
      </c>
    </row>
    <row r="318">
      <c r="B318" s="308">
        <f>SIMPLvolumes!AP349*SUM(SIMPLvolumes!Z349:AJ349)</f>
        <v>0</v>
      </c>
      <c r="C318" s="308">
        <f>SIMPLvolumes!AQ349*SUM(SIMPLvolumes!Z349:AJ349)</f>
        <v>0</v>
      </c>
      <c r="D318" s="308">
        <f>SIMPLvolumes!AR349*SUM(SIMPLvolumes!Z349:AJ349)</f>
        <v>0</v>
      </c>
      <c r="E318" s="308">
        <f>SIMPLvolumes!AS349*SUM(SIMPLvolumes!Z349:AJ349)</f>
        <v>0</v>
      </c>
      <c r="F318" s="308">
        <f>SIMPLvolumes!AT349*SUM(SIMPLvolumes!Z349:AJ349)</f>
        <v>0</v>
      </c>
      <c r="G318" s="308">
        <f>SIMPLvolumes!AU349*SUM(SIMPLvolumes!Z349:AJ349)</f>
        <v>0</v>
      </c>
      <c r="H318" s="308">
        <f t="shared" si="4"/>
        <v>0</v>
      </c>
      <c r="I318" s="308">
        <f t="shared" si="5"/>
        <v>0</v>
      </c>
      <c r="J318" s="308">
        <f>SIMPLvolumes!AW349*SUM(SIMPLvolumes!Z349:AJ349)/3.125</f>
        <v>0</v>
      </c>
      <c r="K318" s="308" t="str">
        <f>SIMPLvolumes!AV349</f>
        <v/>
      </c>
    </row>
    <row r="319">
      <c r="B319" s="308">
        <f>SIMPLvolumes!AP350*SUM(SIMPLvolumes!Z350:AJ350)</f>
        <v>0</v>
      </c>
      <c r="C319" s="308">
        <f>SIMPLvolumes!AQ350*SUM(SIMPLvolumes!Z350:AJ350)</f>
        <v>0</v>
      </c>
      <c r="D319" s="308">
        <f>SIMPLvolumes!AR350*SUM(SIMPLvolumes!Z350:AJ350)</f>
        <v>0</v>
      </c>
      <c r="E319" s="308">
        <f>SIMPLvolumes!AS350*SUM(SIMPLvolumes!Z350:AJ350)</f>
        <v>0</v>
      </c>
      <c r="F319" s="308">
        <f>SIMPLvolumes!AT350*SUM(SIMPLvolumes!Z350:AJ350)</f>
        <v>0</v>
      </c>
      <c r="G319" s="308">
        <f>SIMPLvolumes!AU350*SUM(SIMPLvolumes!Z350:AJ350)</f>
        <v>0</v>
      </c>
      <c r="H319" s="308">
        <f t="shared" si="4"/>
        <v>0</v>
      </c>
      <c r="I319" s="308">
        <f t="shared" si="5"/>
        <v>0</v>
      </c>
      <c r="J319" s="308">
        <f>SIMPLvolumes!AW350*SUM(SIMPLvolumes!Z350:AJ350)/3.125</f>
        <v>0</v>
      </c>
      <c r="K319" s="308" t="str">
        <f>SIMPLvolumes!AV350</f>
        <v/>
      </c>
    </row>
    <row r="320">
      <c r="B320" s="308">
        <f>SIMPLvolumes!AP351*SUM(SIMPLvolumes!Z351:AJ351)</f>
        <v>0</v>
      </c>
      <c r="C320" s="308">
        <f>SIMPLvolumes!AQ351*SUM(SIMPLvolumes!Z351:AJ351)</f>
        <v>0</v>
      </c>
      <c r="D320" s="308">
        <f>SIMPLvolumes!AR351*SUM(SIMPLvolumes!Z351:AJ351)</f>
        <v>0</v>
      </c>
      <c r="E320" s="308">
        <f>SIMPLvolumes!AS351*SUM(SIMPLvolumes!Z351:AJ351)</f>
        <v>0</v>
      </c>
      <c r="F320" s="308">
        <f>SIMPLvolumes!AT351*SUM(SIMPLvolumes!Z351:AJ351)</f>
        <v>0</v>
      </c>
      <c r="G320" s="308">
        <f>SIMPLvolumes!AU351*SUM(SIMPLvolumes!Z351:AJ351)</f>
        <v>0</v>
      </c>
      <c r="H320" s="308">
        <f t="shared" si="4"/>
        <v>0</v>
      </c>
      <c r="I320" s="308">
        <f t="shared" si="5"/>
        <v>0</v>
      </c>
      <c r="J320" s="308">
        <f>SIMPLvolumes!AW351*SUM(SIMPLvolumes!Z351:AJ351)/3.125</f>
        <v>0</v>
      </c>
      <c r="K320" s="308" t="str">
        <f>SIMPLvolumes!AV351</f>
        <v/>
      </c>
    </row>
    <row r="321">
      <c r="B321" s="308">
        <f>SIMPLvolumes!AP352*SUM(SIMPLvolumes!Z352:AJ352)</f>
        <v>0</v>
      </c>
      <c r="C321" s="308">
        <f>SIMPLvolumes!AQ352*SUM(SIMPLvolumes!Z352:AJ352)</f>
        <v>0</v>
      </c>
      <c r="D321" s="308">
        <f>SIMPLvolumes!AR352*SUM(SIMPLvolumes!Z352:AJ352)</f>
        <v>0</v>
      </c>
      <c r="E321" s="308">
        <f>SIMPLvolumes!AS352*SUM(SIMPLvolumes!Z352:AJ352)</f>
        <v>0</v>
      </c>
      <c r="F321" s="308">
        <f>SIMPLvolumes!AT352*SUM(SIMPLvolumes!Z352:AJ352)</f>
        <v>0</v>
      </c>
      <c r="G321" s="308">
        <f>SIMPLvolumes!AU352*SUM(SIMPLvolumes!Z352:AJ352)</f>
        <v>0</v>
      </c>
      <c r="H321" s="308">
        <f t="shared" si="4"/>
        <v>0</v>
      </c>
      <c r="I321" s="308">
        <f t="shared" si="5"/>
        <v>0</v>
      </c>
      <c r="J321" s="308">
        <f>SIMPLvolumes!AW352*SUM(SIMPLvolumes!Z352:AJ352)/3.125</f>
        <v>0</v>
      </c>
      <c r="K321" s="308" t="str">
        <f>SIMPLvolumes!AV352</f>
        <v/>
      </c>
    </row>
    <row r="322">
      <c r="B322" s="308">
        <f>SIMPLvolumes!AP353*SUM(SIMPLvolumes!Z353:AJ353)</f>
        <v>0</v>
      </c>
      <c r="C322" s="308">
        <f>SIMPLvolumes!AQ353*SUM(SIMPLvolumes!Z353:AJ353)</f>
        <v>0</v>
      </c>
      <c r="D322" s="308">
        <f>SIMPLvolumes!AR353*SUM(SIMPLvolumes!Z353:AJ353)</f>
        <v>0</v>
      </c>
      <c r="E322" s="308">
        <f>SIMPLvolumes!AS353*SUM(SIMPLvolumes!Z353:AJ353)</f>
        <v>0</v>
      </c>
      <c r="F322" s="308">
        <f>SIMPLvolumes!AT353*SUM(SIMPLvolumes!Z353:AJ353)</f>
        <v>0</v>
      </c>
      <c r="G322" s="308">
        <f>SIMPLvolumes!AU353*SUM(SIMPLvolumes!Z353:AJ353)</f>
        <v>0</v>
      </c>
      <c r="H322" s="308">
        <f t="shared" si="4"/>
        <v>0</v>
      </c>
      <c r="I322" s="308">
        <f t="shared" si="5"/>
        <v>0</v>
      </c>
      <c r="J322" s="308">
        <f>SIMPLvolumes!AW353*SUM(SIMPLvolumes!Z353:AJ353)/3.125</f>
        <v>0</v>
      </c>
      <c r="K322" s="308" t="str">
        <f>SIMPLvolumes!AV353</f>
        <v/>
      </c>
    </row>
    <row r="323">
      <c r="B323" s="308">
        <f>SIMPLvolumes!AP354*SUM(SIMPLvolumes!Z354:AJ354)</f>
        <v>0</v>
      </c>
      <c r="C323" s="308">
        <f>SIMPLvolumes!AQ354*SUM(SIMPLvolumes!Z354:AJ354)</f>
        <v>0</v>
      </c>
      <c r="D323" s="308">
        <f>SIMPLvolumes!AR354*SUM(SIMPLvolumes!Z354:AJ354)</f>
        <v>0</v>
      </c>
      <c r="E323" s="308">
        <f>SIMPLvolumes!AS354*SUM(SIMPLvolumes!Z354:AJ354)</f>
        <v>0</v>
      </c>
      <c r="F323" s="308">
        <f>SIMPLvolumes!AT354*SUM(SIMPLvolumes!Z354:AJ354)</f>
        <v>0</v>
      </c>
      <c r="G323" s="308">
        <f>SIMPLvolumes!AU354*SUM(SIMPLvolumes!Z354:AJ354)</f>
        <v>0</v>
      </c>
      <c r="H323" s="308">
        <f t="shared" si="4"/>
        <v>0</v>
      </c>
      <c r="I323" s="308">
        <f t="shared" si="5"/>
        <v>0</v>
      </c>
      <c r="J323" s="308">
        <f>SIMPLvolumes!AW354*SUM(SIMPLvolumes!Z354:AJ354)/3.125</f>
        <v>0</v>
      </c>
      <c r="K323" s="308" t="str">
        <f>SIMPLvolumes!AV354</f>
        <v/>
      </c>
    </row>
    <row r="324">
      <c r="B324" s="308">
        <f>SIMPLvolumes!AP355*SUM(SIMPLvolumes!Z355:AJ355)</f>
        <v>0</v>
      </c>
      <c r="C324" s="308">
        <f>SIMPLvolumes!AQ355*SUM(SIMPLvolumes!Z355:AJ355)</f>
        <v>0</v>
      </c>
      <c r="D324" s="308">
        <f>SIMPLvolumes!AR355*SUM(SIMPLvolumes!Z355:AJ355)</f>
        <v>0</v>
      </c>
      <c r="E324" s="308">
        <f>SIMPLvolumes!AS355*SUM(SIMPLvolumes!Z355:AJ355)</f>
        <v>0</v>
      </c>
      <c r="F324" s="308">
        <f>SIMPLvolumes!AT355*SUM(SIMPLvolumes!Z355:AJ355)</f>
        <v>0</v>
      </c>
      <c r="G324" s="308">
        <f>SIMPLvolumes!AU355*SUM(SIMPLvolumes!Z355:AJ355)</f>
        <v>0</v>
      </c>
      <c r="H324" s="308">
        <f t="shared" si="4"/>
        <v>0</v>
      </c>
      <c r="I324" s="308">
        <f t="shared" si="5"/>
        <v>0</v>
      </c>
      <c r="J324" s="308">
        <f>SIMPLvolumes!AW355*SUM(SIMPLvolumes!Z355:AJ355)/3.125</f>
        <v>0</v>
      </c>
      <c r="K324" s="308" t="str">
        <f>SIMPLvolumes!AV355</f>
        <v/>
      </c>
    </row>
    <row r="325">
      <c r="B325" s="308">
        <f>SIMPLvolumes!AP356*SUM(SIMPLvolumes!Z356:AJ356)</f>
        <v>0</v>
      </c>
      <c r="C325" s="308">
        <f>SIMPLvolumes!AQ356*SUM(SIMPLvolumes!Z356:AJ356)</f>
        <v>0</v>
      </c>
      <c r="D325" s="308">
        <f>SIMPLvolumes!AR356*SUM(SIMPLvolumes!Z356:AJ356)</f>
        <v>0</v>
      </c>
      <c r="E325" s="308">
        <f>SIMPLvolumes!AS356*SUM(SIMPLvolumes!Z356:AJ356)</f>
        <v>0</v>
      </c>
      <c r="F325" s="308">
        <f>SIMPLvolumes!AT356*SUM(SIMPLvolumes!Z356:AJ356)</f>
        <v>0</v>
      </c>
      <c r="G325" s="308">
        <f>SIMPLvolumes!AU356*SUM(SIMPLvolumes!Z356:AJ356)</f>
        <v>0</v>
      </c>
      <c r="H325" s="308">
        <f t="shared" si="4"/>
        <v>0</v>
      </c>
      <c r="I325" s="308">
        <f t="shared" si="5"/>
        <v>0</v>
      </c>
      <c r="J325" s="308">
        <f>SIMPLvolumes!AW356*SUM(SIMPLvolumes!Z356:AJ356)/3.125</f>
        <v>0</v>
      </c>
      <c r="K325" s="308" t="str">
        <f>SIMPLvolumes!AV356</f>
        <v/>
      </c>
    </row>
    <row r="326">
      <c r="B326" s="308">
        <f>SIMPLvolumes!AP357*SUM(SIMPLvolumes!Z357:AJ357)</f>
        <v>0</v>
      </c>
      <c r="C326" s="308">
        <f>SIMPLvolumes!AQ357*SUM(SIMPLvolumes!Z357:AJ357)</f>
        <v>0</v>
      </c>
      <c r="D326" s="308">
        <f>SIMPLvolumes!AR357*SUM(SIMPLvolumes!Z357:AJ357)</f>
        <v>0</v>
      </c>
      <c r="E326" s="308">
        <f>SIMPLvolumes!AS357*SUM(SIMPLvolumes!Z357:AJ357)</f>
        <v>0</v>
      </c>
      <c r="F326" s="308">
        <f>SIMPLvolumes!AT357*SUM(SIMPLvolumes!Z357:AJ357)</f>
        <v>0</v>
      </c>
      <c r="G326" s="308">
        <f>SIMPLvolumes!AU357*SUM(SIMPLvolumes!Z357:AJ357)</f>
        <v>0</v>
      </c>
      <c r="H326" s="308">
        <f t="shared" si="4"/>
        <v>0</v>
      </c>
      <c r="I326" s="308">
        <f t="shared" si="5"/>
        <v>0</v>
      </c>
      <c r="J326" s="308">
        <f>SIMPLvolumes!AW357*SUM(SIMPLvolumes!Z357:AJ357)/3.125</f>
        <v>0</v>
      </c>
      <c r="K326" s="308" t="str">
        <f>SIMPLvolumes!AV357</f>
        <v/>
      </c>
    </row>
    <row r="327">
      <c r="B327" s="308">
        <f>SIMPLvolumes!AP358*SUM(SIMPLvolumes!Z358:AJ358)</f>
        <v>0</v>
      </c>
      <c r="C327" s="308">
        <f>SIMPLvolumes!AQ358*SUM(SIMPLvolumes!Z358:AJ358)</f>
        <v>0</v>
      </c>
      <c r="D327" s="308">
        <f>SIMPLvolumes!AR358*SUM(SIMPLvolumes!Z358:AJ358)</f>
        <v>0</v>
      </c>
      <c r="E327" s="308">
        <f>SIMPLvolumes!AS358*SUM(SIMPLvolumes!Z358:AJ358)</f>
        <v>0</v>
      </c>
      <c r="F327" s="308">
        <f>SIMPLvolumes!AT358*SUM(SIMPLvolumes!Z358:AJ358)</f>
        <v>0</v>
      </c>
      <c r="G327" s="308">
        <f>SIMPLvolumes!AU358*SUM(SIMPLvolumes!Z358:AJ358)</f>
        <v>0</v>
      </c>
      <c r="H327" s="308">
        <f t="shared" si="4"/>
        <v>0</v>
      </c>
      <c r="I327" s="308">
        <f t="shared" si="5"/>
        <v>0</v>
      </c>
      <c r="J327" s="308">
        <f>SIMPLvolumes!AW358*SUM(SIMPLvolumes!Z358:AJ358)/3.125</f>
        <v>0</v>
      </c>
      <c r="K327" s="308" t="str">
        <f>SIMPLvolumes!AV358</f>
        <v/>
      </c>
    </row>
    <row r="328">
      <c r="B328" s="308">
        <f>SIMPLvolumes!AP359*SUM(SIMPLvolumes!Z359:AJ359)</f>
        <v>0</v>
      </c>
      <c r="C328" s="308">
        <f>SIMPLvolumes!AQ359*SUM(SIMPLvolumes!Z359:AJ359)</f>
        <v>0</v>
      </c>
      <c r="D328" s="308">
        <f>SIMPLvolumes!AR359*SUM(SIMPLvolumes!Z359:AJ359)</f>
        <v>0</v>
      </c>
      <c r="E328" s="308">
        <f>SIMPLvolumes!AS359*SUM(SIMPLvolumes!Z359:AJ359)</f>
        <v>0</v>
      </c>
      <c r="F328" s="308">
        <f>SIMPLvolumes!AT359*SUM(SIMPLvolumes!Z359:AJ359)</f>
        <v>0</v>
      </c>
      <c r="G328" s="308">
        <f>SIMPLvolumes!AU359*SUM(SIMPLvolumes!Z359:AJ359)</f>
        <v>0</v>
      </c>
      <c r="H328" s="308">
        <f t="shared" si="4"/>
        <v>0</v>
      </c>
      <c r="I328" s="308">
        <f t="shared" si="5"/>
        <v>0</v>
      </c>
      <c r="J328" s="308">
        <f>SIMPLvolumes!AW359*SUM(SIMPLvolumes!Z359:AJ359)/3.125</f>
        <v>0</v>
      </c>
      <c r="K328" s="308" t="str">
        <f>SIMPLvolumes!AV359</f>
        <v/>
      </c>
    </row>
    <row r="329">
      <c r="B329" s="308">
        <f>SIMPLvolumes!AP360*SUM(SIMPLvolumes!Z360:AJ360)</f>
        <v>0</v>
      </c>
      <c r="C329" s="308">
        <f>SIMPLvolumes!AQ360*SUM(SIMPLvolumes!Z360:AJ360)</f>
        <v>0</v>
      </c>
      <c r="D329" s="308">
        <f>SIMPLvolumes!AR360*SUM(SIMPLvolumes!Z360:AJ360)</f>
        <v>0</v>
      </c>
      <c r="E329" s="308">
        <f>SIMPLvolumes!AS360*SUM(SIMPLvolumes!Z360:AJ360)</f>
        <v>0</v>
      </c>
      <c r="F329" s="308">
        <f>SIMPLvolumes!AT360*SUM(SIMPLvolumes!Z360:AJ360)</f>
        <v>0</v>
      </c>
      <c r="G329" s="308">
        <f>SIMPLvolumes!AU360*SUM(SIMPLvolumes!Z360:AJ360)</f>
        <v>0</v>
      </c>
      <c r="H329" s="308">
        <f t="shared" si="4"/>
        <v>0</v>
      </c>
      <c r="I329" s="308">
        <f t="shared" si="5"/>
        <v>0</v>
      </c>
      <c r="J329" s="308">
        <f>SIMPLvolumes!AW360*SUM(SIMPLvolumes!Z360:AJ360)/3.125</f>
        <v>0</v>
      </c>
      <c r="K329" s="308" t="str">
        <f>SIMPLvolumes!AV360</f>
        <v/>
      </c>
    </row>
    <row r="330">
      <c r="B330" s="308">
        <f>SIMPLvolumes!AP361*SUM(SIMPLvolumes!Z361:AJ361)</f>
        <v>0</v>
      </c>
      <c r="C330" s="308">
        <f>SIMPLvolumes!AQ361*SUM(SIMPLvolumes!Z361:AJ361)</f>
        <v>0</v>
      </c>
      <c r="D330" s="308">
        <f>SIMPLvolumes!AR361*SUM(SIMPLvolumes!Z361:AJ361)</f>
        <v>0</v>
      </c>
      <c r="E330" s="308">
        <f>SIMPLvolumes!AS361*SUM(SIMPLvolumes!Z361:AJ361)</f>
        <v>0</v>
      </c>
      <c r="F330" s="308">
        <f>SIMPLvolumes!AT361*SUM(SIMPLvolumes!Z361:AJ361)</f>
        <v>0</v>
      </c>
      <c r="G330" s="308">
        <f>SIMPLvolumes!AU361*SUM(SIMPLvolumes!Z361:AJ361)</f>
        <v>0</v>
      </c>
      <c r="H330" s="308">
        <f t="shared" si="4"/>
        <v>0</v>
      </c>
      <c r="I330" s="308">
        <f t="shared" si="5"/>
        <v>0</v>
      </c>
      <c r="J330" s="308">
        <f>SIMPLvolumes!AW361*SUM(SIMPLvolumes!Z361:AJ361)/3.125</f>
        <v>0</v>
      </c>
      <c r="K330" s="308" t="str">
        <f>SIMPLvolumes!AV361</f>
        <v/>
      </c>
    </row>
    <row r="331">
      <c r="B331" s="308">
        <f>SIMPLvolumes!AP362*SUM(SIMPLvolumes!Z362:AJ362)</f>
        <v>0</v>
      </c>
      <c r="C331" s="308">
        <f>SIMPLvolumes!AQ362*SUM(SIMPLvolumes!Z362:AJ362)</f>
        <v>0</v>
      </c>
      <c r="D331" s="308">
        <f>SIMPLvolumes!AR362*SUM(SIMPLvolumes!Z362:AJ362)</f>
        <v>0</v>
      </c>
      <c r="E331" s="308">
        <f>SIMPLvolumes!AS362*SUM(SIMPLvolumes!Z362:AJ362)</f>
        <v>0</v>
      </c>
      <c r="F331" s="308">
        <f>SIMPLvolumes!AT362*SUM(SIMPLvolumes!Z362:AJ362)</f>
        <v>0</v>
      </c>
      <c r="G331" s="308">
        <f>SIMPLvolumes!AU362*SUM(SIMPLvolumes!Z362:AJ362)</f>
        <v>0</v>
      </c>
      <c r="H331" s="308">
        <f t="shared" si="4"/>
        <v>0</v>
      </c>
      <c r="I331" s="308">
        <f t="shared" si="5"/>
        <v>0</v>
      </c>
      <c r="J331" s="308">
        <f>SIMPLvolumes!AW362*SUM(SIMPLvolumes!Z362:AJ362)/3.125</f>
        <v>0</v>
      </c>
      <c r="K331" s="308" t="str">
        <f>SIMPLvolumes!AV362</f>
        <v/>
      </c>
    </row>
    <row r="332">
      <c r="B332" s="308">
        <f>SIMPLvolumes!AP363*SUM(SIMPLvolumes!Z363:AJ363)</f>
        <v>0</v>
      </c>
      <c r="C332" s="308">
        <f>SIMPLvolumes!AQ363*SUM(SIMPLvolumes!Z363:AJ363)</f>
        <v>0</v>
      </c>
      <c r="D332" s="308">
        <f>SIMPLvolumes!AR363*SUM(SIMPLvolumes!Z363:AJ363)</f>
        <v>0</v>
      </c>
      <c r="E332" s="308">
        <f>SIMPLvolumes!AS363*SUM(SIMPLvolumes!Z363:AJ363)</f>
        <v>0</v>
      </c>
      <c r="F332" s="308">
        <f>SIMPLvolumes!AT363*SUM(SIMPLvolumes!Z363:AJ363)</f>
        <v>0</v>
      </c>
      <c r="G332" s="308">
        <f>SIMPLvolumes!AU363*SUM(SIMPLvolumes!Z363:AJ363)</f>
        <v>0</v>
      </c>
      <c r="H332" s="308">
        <f t="shared" si="4"/>
        <v>0</v>
      </c>
      <c r="I332" s="308">
        <f t="shared" si="5"/>
        <v>0</v>
      </c>
      <c r="J332" s="308">
        <f>SIMPLvolumes!AW363*SUM(SIMPLvolumes!Z363:AJ363)/3.125</f>
        <v>0</v>
      </c>
      <c r="K332" s="308" t="str">
        <f>SIMPLvolumes!AV363</f>
        <v/>
      </c>
    </row>
    <row r="333">
      <c r="B333" s="308">
        <f>SIMPLvolumes!AP364*SUM(SIMPLvolumes!Z364:AJ364)</f>
        <v>0</v>
      </c>
      <c r="C333" s="308">
        <f>SIMPLvolumes!AQ364*SUM(SIMPLvolumes!Z364:AJ364)</f>
        <v>0</v>
      </c>
      <c r="D333" s="308">
        <f>SIMPLvolumes!AR364*SUM(SIMPLvolumes!Z364:AJ364)</f>
        <v>0</v>
      </c>
      <c r="E333" s="308">
        <f>SIMPLvolumes!AS364*SUM(SIMPLvolumes!Z364:AJ364)</f>
        <v>0</v>
      </c>
      <c r="F333" s="308">
        <f>SIMPLvolumes!AT364*SUM(SIMPLvolumes!Z364:AJ364)</f>
        <v>0</v>
      </c>
      <c r="G333" s="308">
        <f>SIMPLvolumes!AU364*SUM(SIMPLvolumes!Z364:AJ364)</f>
        <v>0</v>
      </c>
      <c r="H333" s="308">
        <f t="shared" si="4"/>
        <v>0</v>
      </c>
      <c r="I333" s="308">
        <f t="shared" si="5"/>
        <v>0</v>
      </c>
      <c r="J333" s="308">
        <f>SIMPLvolumes!AW364*SUM(SIMPLvolumes!Z364:AJ364)/3.125</f>
        <v>0</v>
      </c>
      <c r="K333" s="308" t="str">
        <f>SIMPLvolumes!AV364</f>
        <v/>
      </c>
    </row>
    <row r="334">
      <c r="B334" s="308">
        <f>SIMPLvolumes!AP365*SUM(SIMPLvolumes!Z365:AJ365)</f>
        <v>0</v>
      </c>
      <c r="C334" s="308">
        <f>SIMPLvolumes!AQ365*SUM(SIMPLvolumes!Z365:AJ365)</f>
        <v>0</v>
      </c>
      <c r="D334" s="308">
        <f>SIMPLvolumes!AR365*SUM(SIMPLvolumes!Z365:AJ365)</f>
        <v>0</v>
      </c>
      <c r="E334" s="308">
        <f>SIMPLvolumes!AS365*SUM(SIMPLvolumes!Z365:AJ365)</f>
        <v>0</v>
      </c>
      <c r="F334" s="308">
        <f>SIMPLvolumes!AT365*SUM(SIMPLvolumes!Z365:AJ365)</f>
        <v>0</v>
      </c>
      <c r="G334" s="308">
        <f>SIMPLvolumes!AU365*SUM(SIMPLvolumes!Z365:AJ365)</f>
        <v>0</v>
      </c>
      <c r="H334" s="308">
        <f t="shared" si="4"/>
        <v>0</v>
      </c>
      <c r="I334" s="308">
        <f t="shared" si="5"/>
        <v>0</v>
      </c>
      <c r="J334" s="308">
        <f>SIMPLvolumes!AW365*SUM(SIMPLvolumes!Z365:AJ365)/3.125</f>
        <v>0</v>
      </c>
      <c r="K334" s="308" t="str">
        <f>SIMPLvolumes!AV365</f>
        <v/>
      </c>
    </row>
    <row r="335">
      <c r="B335" s="308">
        <f>SIMPLvolumes!AP366*SUM(SIMPLvolumes!Z366:AJ366)</f>
        <v>0</v>
      </c>
      <c r="C335" s="308">
        <f>SIMPLvolumes!AQ366*SUM(SIMPLvolumes!Z366:AJ366)</f>
        <v>0</v>
      </c>
      <c r="D335" s="308">
        <f>SIMPLvolumes!AR366*SUM(SIMPLvolumes!Z366:AJ366)</f>
        <v>0</v>
      </c>
      <c r="E335" s="308">
        <f>SIMPLvolumes!AS366*SUM(SIMPLvolumes!Z366:AJ366)</f>
        <v>0</v>
      </c>
      <c r="F335" s="308">
        <f>SIMPLvolumes!AT366*SUM(SIMPLvolumes!Z366:AJ366)</f>
        <v>0</v>
      </c>
      <c r="G335" s="308">
        <f>SIMPLvolumes!AU366*SUM(SIMPLvolumes!Z366:AJ366)</f>
        <v>0</v>
      </c>
      <c r="H335" s="308">
        <f t="shared" si="4"/>
        <v>0</v>
      </c>
      <c r="I335" s="308">
        <f t="shared" si="5"/>
        <v>0</v>
      </c>
      <c r="J335" s="308">
        <f>SIMPLvolumes!AW366*SUM(SIMPLvolumes!Z366:AJ366)/3.125</f>
        <v>0</v>
      </c>
      <c r="K335" s="308" t="str">
        <f>SIMPLvolumes!AV366</f>
        <v/>
      </c>
    </row>
    <row r="336">
      <c r="B336" s="308">
        <f>SIMPLvolumes!AP367*SUM(SIMPLvolumes!Z367:AJ367)</f>
        <v>0</v>
      </c>
      <c r="C336" s="308">
        <f>SIMPLvolumes!AQ367*SUM(SIMPLvolumes!Z367:AJ367)</f>
        <v>0</v>
      </c>
      <c r="D336" s="308">
        <f>SIMPLvolumes!AR367*SUM(SIMPLvolumes!Z367:AJ367)</f>
        <v>0</v>
      </c>
      <c r="E336" s="308">
        <f>SIMPLvolumes!AS367*SUM(SIMPLvolumes!Z367:AJ367)</f>
        <v>0</v>
      </c>
      <c r="F336" s="308">
        <f>SIMPLvolumes!AT367*SUM(SIMPLvolumes!Z367:AJ367)</f>
        <v>0</v>
      </c>
      <c r="G336" s="308">
        <f>SIMPLvolumes!AU367*SUM(SIMPLvolumes!Z367:AJ367)</f>
        <v>0</v>
      </c>
      <c r="H336" s="308">
        <f t="shared" si="4"/>
        <v>0</v>
      </c>
      <c r="I336" s="308">
        <f t="shared" si="5"/>
        <v>0</v>
      </c>
      <c r="J336" s="308">
        <f>SIMPLvolumes!AW367*SUM(SIMPLvolumes!Z367:AJ367)/3.125</f>
        <v>0</v>
      </c>
      <c r="K336" s="308" t="str">
        <f>SIMPLvolumes!AV367</f>
        <v/>
      </c>
    </row>
    <row r="337">
      <c r="B337" s="308">
        <f>SIMPLvolumes!AP368*SUM(SIMPLvolumes!Z368:AJ368)</f>
        <v>0</v>
      </c>
      <c r="C337" s="308">
        <f>SIMPLvolumes!AQ368*SUM(SIMPLvolumes!Z368:AJ368)</f>
        <v>0</v>
      </c>
      <c r="D337" s="308">
        <f>SIMPLvolumes!AR368*SUM(SIMPLvolumes!Z368:AJ368)</f>
        <v>0</v>
      </c>
      <c r="E337" s="308">
        <f>SIMPLvolumes!AS368*SUM(SIMPLvolumes!Z368:AJ368)</f>
        <v>0</v>
      </c>
      <c r="F337" s="308">
        <f>SIMPLvolumes!AT368*SUM(SIMPLvolumes!Z368:AJ368)</f>
        <v>0</v>
      </c>
      <c r="G337" s="308">
        <f>SIMPLvolumes!AU368*SUM(SIMPLvolumes!Z368:AJ368)</f>
        <v>0</v>
      </c>
      <c r="H337" s="308">
        <f t="shared" si="4"/>
        <v>0</v>
      </c>
      <c r="I337" s="308">
        <f t="shared" si="5"/>
        <v>0</v>
      </c>
      <c r="J337" s="308">
        <f>SIMPLvolumes!AW368*SUM(SIMPLvolumes!Z368:AJ368)/3.125</f>
        <v>0</v>
      </c>
      <c r="K337" s="308" t="str">
        <f>SIMPLvolumes!AV368</f>
        <v/>
      </c>
    </row>
    <row r="338">
      <c r="B338" s="308">
        <f>SIMPLvolumes!AP369*SUM(SIMPLvolumes!Z369:AJ369)</f>
        <v>0</v>
      </c>
      <c r="C338" s="308">
        <f>SIMPLvolumes!AQ369*SUM(SIMPLvolumes!Z369:AJ369)</f>
        <v>0</v>
      </c>
      <c r="D338" s="308">
        <f>SIMPLvolumes!AR369*SUM(SIMPLvolumes!Z369:AJ369)</f>
        <v>0</v>
      </c>
      <c r="E338" s="308">
        <f>SIMPLvolumes!AS369*SUM(SIMPLvolumes!Z369:AJ369)</f>
        <v>0</v>
      </c>
      <c r="F338" s="308">
        <f>SIMPLvolumes!AT369*SUM(SIMPLvolumes!Z369:AJ369)</f>
        <v>0</v>
      </c>
      <c r="G338" s="308">
        <f>SIMPLvolumes!AU369*SUM(SIMPLvolumes!Z369:AJ369)</f>
        <v>0</v>
      </c>
      <c r="H338" s="308">
        <f t="shared" si="4"/>
        <v>0</v>
      </c>
      <c r="I338" s="308">
        <f t="shared" si="5"/>
        <v>0</v>
      </c>
      <c r="J338" s="308">
        <f>SIMPLvolumes!AW369*SUM(SIMPLvolumes!Z369:AJ369)/3.125</f>
        <v>0</v>
      </c>
      <c r="K338" s="308" t="str">
        <f>SIMPLvolumes!AV369</f>
        <v/>
      </c>
    </row>
    <row r="339">
      <c r="B339" s="308">
        <f>SIMPLvolumes!AP370*SUM(SIMPLvolumes!Z370:AJ370)</f>
        <v>0</v>
      </c>
      <c r="C339" s="308">
        <f>SIMPLvolumes!AQ370*SUM(SIMPLvolumes!Z370:AJ370)</f>
        <v>0</v>
      </c>
      <c r="D339" s="308">
        <f>SIMPLvolumes!AR370*SUM(SIMPLvolumes!Z370:AJ370)</f>
        <v>0</v>
      </c>
      <c r="E339" s="308">
        <f>SIMPLvolumes!AS370*SUM(SIMPLvolumes!Z370:AJ370)</f>
        <v>0</v>
      </c>
      <c r="F339" s="308">
        <f>SIMPLvolumes!AT370*SUM(SIMPLvolumes!Z370:AJ370)</f>
        <v>0</v>
      </c>
      <c r="G339" s="308">
        <f>SIMPLvolumes!AU370*SUM(SIMPLvolumes!Z370:AJ370)</f>
        <v>0</v>
      </c>
      <c r="H339" s="308">
        <f t="shared" si="4"/>
        <v>0</v>
      </c>
      <c r="I339" s="308">
        <f t="shared" si="5"/>
        <v>0</v>
      </c>
      <c r="J339" s="308">
        <f>SIMPLvolumes!AW370*SUM(SIMPLvolumes!Z370:AJ370)/3.125</f>
        <v>0</v>
      </c>
      <c r="K339" s="308" t="str">
        <f>SIMPLvolumes!AV370</f>
        <v/>
      </c>
    </row>
    <row r="340">
      <c r="B340" s="308">
        <f>SIMPLvolumes!AP371*SUM(SIMPLvolumes!Z371:AJ371)</f>
        <v>0</v>
      </c>
      <c r="C340" s="308">
        <f>SIMPLvolumes!AQ371*SUM(SIMPLvolumes!Z371:AJ371)</f>
        <v>0</v>
      </c>
      <c r="D340" s="308">
        <f>SIMPLvolumes!AR371*SUM(SIMPLvolumes!Z371:AJ371)</f>
        <v>0</v>
      </c>
      <c r="E340" s="308">
        <f>SIMPLvolumes!AS371*SUM(SIMPLvolumes!Z371:AJ371)</f>
        <v>0</v>
      </c>
      <c r="F340" s="308">
        <f>SIMPLvolumes!AT371*SUM(SIMPLvolumes!Z371:AJ371)</f>
        <v>0</v>
      </c>
      <c r="G340" s="308">
        <f>SIMPLvolumes!AU371*SUM(SIMPLvolumes!Z371:AJ371)</f>
        <v>0</v>
      </c>
      <c r="H340" s="308">
        <f t="shared" si="4"/>
        <v>0</v>
      </c>
      <c r="I340" s="308">
        <f t="shared" si="5"/>
        <v>0</v>
      </c>
      <c r="J340" s="308">
        <f>SIMPLvolumes!AW371*SUM(SIMPLvolumes!Z371:AJ371)/3.125</f>
        <v>0</v>
      </c>
      <c r="K340" s="308" t="str">
        <f>SIMPLvolumes!AV371</f>
        <v/>
      </c>
    </row>
    <row r="341">
      <c r="B341" s="308">
        <f>SIMPLvolumes!AP372*SUM(SIMPLvolumes!Z372:AJ372)</f>
        <v>0</v>
      </c>
      <c r="C341" s="308">
        <f>SIMPLvolumes!AQ372*SUM(SIMPLvolumes!Z372:AJ372)</f>
        <v>0</v>
      </c>
      <c r="D341" s="308">
        <f>SIMPLvolumes!AR372*SUM(SIMPLvolumes!Z372:AJ372)</f>
        <v>0</v>
      </c>
      <c r="E341" s="308">
        <f>SIMPLvolumes!AS372*SUM(SIMPLvolumes!Z372:AJ372)</f>
        <v>0</v>
      </c>
      <c r="F341" s="308">
        <f>SIMPLvolumes!AT372*SUM(SIMPLvolumes!Z372:AJ372)</f>
        <v>0</v>
      </c>
      <c r="G341" s="308">
        <f>SIMPLvolumes!AU372*SUM(SIMPLvolumes!Z372:AJ372)</f>
        <v>0</v>
      </c>
      <c r="H341" s="308">
        <f t="shared" si="4"/>
        <v>0</v>
      </c>
      <c r="I341" s="308">
        <f t="shared" si="5"/>
        <v>0</v>
      </c>
      <c r="J341" s="308">
        <f>SIMPLvolumes!AW372*SUM(SIMPLvolumes!Z372:AJ372)/3.125</f>
        <v>0</v>
      </c>
      <c r="K341" s="308" t="str">
        <f>SIMPLvolumes!AV372</f>
        <v/>
      </c>
    </row>
    <row r="342">
      <c r="B342" s="308">
        <f>SIMPLvolumes!AP373*SUM(SIMPLvolumes!Z373:AJ373)</f>
        <v>0</v>
      </c>
      <c r="C342" s="308">
        <f>SIMPLvolumes!AQ373*SUM(SIMPLvolumes!Z373:AJ373)</f>
        <v>0</v>
      </c>
      <c r="D342" s="308">
        <f>SIMPLvolumes!AR373*SUM(SIMPLvolumes!Z373:AJ373)</f>
        <v>0</v>
      </c>
      <c r="E342" s="308">
        <f>SIMPLvolumes!AS373*SUM(SIMPLvolumes!Z373:AJ373)</f>
        <v>0</v>
      </c>
      <c r="F342" s="308">
        <f>SIMPLvolumes!AT373*SUM(SIMPLvolumes!Z373:AJ373)</f>
        <v>0</v>
      </c>
      <c r="G342" s="308">
        <f>SIMPLvolumes!AU373*SUM(SIMPLvolumes!Z373:AJ373)</f>
        <v>0</v>
      </c>
      <c r="H342" s="308">
        <f t="shared" si="4"/>
        <v>0</v>
      </c>
      <c r="I342" s="308">
        <f t="shared" si="5"/>
        <v>0</v>
      </c>
      <c r="J342" s="308">
        <f>SIMPLvolumes!AW373*SUM(SIMPLvolumes!Z373:AJ373)/3.125</f>
        <v>0</v>
      </c>
      <c r="K342" s="308" t="str">
        <f>SIMPLvolumes!AV373</f>
        <v/>
      </c>
    </row>
    <row r="343">
      <c r="B343" s="308">
        <f>SIMPLvolumes!AP374*SUM(SIMPLvolumes!Z374:AJ374)</f>
        <v>0</v>
      </c>
      <c r="C343" s="308">
        <f>SIMPLvolumes!AQ374*SUM(SIMPLvolumes!Z374:AJ374)</f>
        <v>0</v>
      </c>
      <c r="D343" s="308">
        <f>SIMPLvolumes!AR374*SUM(SIMPLvolumes!Z374:AJ374)</f>
        <v>0</v>
      </c>
      <c r="E343" s="308">
        <f>SIMPLvolumes!AS374*SUM(SIMPLvolumes!Z374:AJ374)</f>
        <v>0</v>
      </c>
      <c r="F343" s="308">
        <f>SIMPLvolumes!AT374*SUM(SIMPLvolumes!Z374:AJ374)</f>
        <v>0</v>
      </c>
      <c r="G343" s="308">
        <f>SIMPLvolumes!AU374*SUM(SIMPLvolumes!Z374:AJ374)</f>
        <v>0</v>
      </c>
      <c r="H343" s="308">
        <f t="shared" si="4"/>
        <v>0</v>
      </c>
      <c r="I343" s="308">
        <f t="shared" si="5"/>
        <v>0</v>
      </c>
      <c r="J343" s="308">
        <f>SIMPLvolumes!AW374*SUM(SIMPLvolumes!Z374:AJ374)/3.125</f>
        <v>0</v>
      </c>
      <c r="K343" s="308" t="str">
        <f>SIMPLvolumes!AV374</f>
        <v/>
      </c>
    </row>
    <row r="344">
      <c r="B344" s="308">
        <f>SIMPLvolumes!AP375*SUM(SIMPLvolumes!Z375:AJ375)</f>
        <v>0</v>
      </c>
      <c r="C344" s="308">
        <f>SIMPLvolumes!AQ375*SUM(SIMPLvolumes!Z375:AJ375)</f>
        <v>0</v>
      </c>
      <c r="D344" s="308">
        <f>SIMPLvolumes!AR375*SUM(SIMPLvolumes!Z375:AJ375)</f>
        <v>0</v>
      </c>
      <c r="E344" s="308">
        <f>SIMPLvolumes!AS375*SUM(SIMPLvolumes!Z375:AJ375)</f>
        <v>0</v>
      </c>
      <c r="F344" s="308">
        <f>SIMPLvolumes!AT375*SUM(SIMPLvolumes!Z375:AJ375)</f>
        <v>0</v>
      </c>
      <c r="G344" s="308">
        <f>SIMPLvolumes!AU375*SUM(SIMPLvolumes!Z375:AJ375)</f>
        <v>0</v>
      </c>
      <c r="H344" s="308">
        <f t="shared" si="4"/>
        <v>0</v>
      </c>
      <c r="I344" s="308">
        <f t="shared" si="5"/>
        <v>0</v>
      </c>
      <c r="J344" s="308">
        <f>SIMPLvolumes!AW375*SUM(SIMPLvolumes!Z375:AJ375)/3.125</f>
        <v>0</v>
      </c>
      <c r="K344" s="308" t="str">
        <f>SIMPLvolumes!AV375</f>
        <v/>
      </c>
    </row>
    <row r="345">
      <c r="B345" s="308">
        <f>SIMPLvolumes!AP376*SUM(SIMPLvolumes!Z376:AJ376)</f>
        <v>0</v>
      </c>
      <c r="C345" s="308">
        <f>SIMPLvolumes!AQ376*SUM(SIMPLvolumes!Z376:AJ376)</f>
        <v>0</v>
      </c>
      <c r="D345" s="308">
        <f>SIMPLvolumes!AR376*SUM(SIMPLvolumes!Z376:AJ376)</f>
        <v>0</v>
      </c>
      <c r="E345" s="308">
        <f>SIMPLvolumes!AS376*SUM(SIMPLvolumes!Z376:AJ376)</f>
        <v>0</v>
      </c>
      <c r="F345" s="308">
        <f>SIMPLvolumes!AT376*SUM(SIMPLvolumes!Z376:AJ376)</f>
        <v>0</v>
      </c>
      <c r="G345" s="308">
        <f>SIMPLvolumes!AU376*SUM(SIMPLvolumes!Z376:AJ376)</f>
        <v>0</v>
      </c>
      <c r="H345" s="308">
        <f t="shared" si="4"/>
        <v>0</v>
      </c>
      <c r="I345" s="308">
        <f t="shared" si="5"/>
        <v>0</v>
      </c>
      <c r="J345" s="308">
        <f>SIMPLvolumes!AW376*SUM(SIMPLvolumes!Z376:AJ376)/3.125</f>
        <v>0</v>
      </c>
      <c r="K345" s="308" t="str">
        <f>SIMPLvolumes!AV376</f>
        <v/>
      </c>
    </row>
    <row r="346">
      <c r="B346" s="308">
        <f>SIMPLvolumes!AP377*SUM(SIMPLvolumes!Z377:AJ377)</f>
        <v>0</v>
      </c>
      <c r="C346" s="308">
        <f>SIMPLvolumes!AQ377*SUM(SIMPLvolumes!Z377:AJ377)</f>
        <v>0</v>
      </c>
      <c r="D346" s="308">
        <f>SIMPLvolumes!AR377*SUM(SIMPLvolumes!Z377:AJ377)</f>
        <v>0</v>
      </c>
      <c r="E346" s="308">
        <f>SIMPLvolumes!AS377*SUM(SIMPLvolumes!Z377:AJ377)</f>
        <v>0</v>
      </c>
      <c r="F346" s="308">
        <f>SIMPLvolumes!AT377*SUM(SIMPLvolumes!Z377:AJ377)</f>
        <v>0</v>
      </c>
      <c r="G346" s="308">
        <f>SIMPLvolumes!AU377*SUM(SIMPLvolumes!Z377:AJ377)</f>
        <v>0</v>
      </c>
      <c r="H346" s="308">
        <f t="shared" si="4"/>
        <v>0</v>
      </c>
      <c r="I346" s="308">
        <f t="shared" si="5"/>
        <v>0</v>
      </c>
      <c r="J346" s="308">
        <f>SIMPLvolumes!AW377*SUM(SIMPLvolumes!Z377:AJ377)/3.125</f>
        <v>0</v>
      </c>
      <c r="K346" s="308" t="str">
        <f>SIMPLvolumes!AV377</f>
        <v/>
      </c>
    </row>
    <row r="347">
      <c r="B347" s="308">
        <f>SIMPLvolumes!AP378*SUM(SIMPLvolumes!Z378:AJ378)</f>
        <v>0</v>
      </c>
      <c r="C347" s="308">
        <f>SIMPLvolumes!AQ378*SUM(SIMPLvolumes!Z378:AJ378)</f>
        <v>0</v>
      </c>
      <c r="D347" s="308">
        <f>SIMPLvolumes!AR378*SUM(SIMPLvolumes!Z378:AJ378)</f>
        <v>0</v>
      </c>
      <c r="E347" s="308">
        <f>SIMPLvolumes!AS378*SUM(SIMPLvolumes!Z378:AJ378)</f>
        <v>0</v>
      </c>
      <c r="F347" s="308">
        <f>SIMPLvolumes!AT378*SUM(SIMPLvolumes!Z378:AJ378)</f>
        <v>0</v>
      </c>
      <c r="G347" s="308">
        <f>SIMPLvolumes!AU378*SUM(SIMPLvolumes!Z378:AJ378)</f>
        <v>0</v>
      </c>
      <c r="H347" s="308">
        <f t="shared" si="4"/>
        <v>0</v>
      </c>
      <c r="I347" s="308">
        <f t="shared" si="5"/>
        <v>0</v>
      </c>
      <c r="J347" s="308">
        <f>SIMPLvolumes!AW378*SUM(SIMPLvolumes!Z378:AJ378)/3.125</f>
        <v>0</v>
      </c>
      <c r="K347" s="308" t="str">
        <f>SIMPLvolumes!AV378</f>
        <v/>
      </c>
    </row>
    <row r="348">
      <c r="B348" s="308">
        <f>SIMPLvolumes!AP379*SUM(SIMPLvolumes!Z379:AJ379)</f>
        <v>0</v>
      </c>
      <c r="C348" s="308">
        <f>SIMPLvolumes!AQ379*SUM(SIMPLvolumes!Z379:AJ379)</f>
        <v>0</v>
      </c>
      <c r="D348" s="308">
        <f>SIMPLvolumes!AR379*SUM(SIMPLvolumes!Z379:AJ379)</f>
        <v>0</v>
      </c>
      <c r="E348" s="308">
        <f>SIMPLvolumes!AS379*SUM(SIMPLvolumes!Z379:AJ379)</f>
        <v>0</v>
      </c>
      <c r="F348" s="308">
        <f>SIMPLvolumes!AT379*SUM(SIMPLvolumes!Z379:AJ379)</f>
        <v>0</v>
      </c>
      <c r="G348" s="308">
        <f>SIMPLvolumes!AU379*SUM(SIMPLvolumes!Z379:AJ379)</f>
        <v>0</v>
      </c>
      <c r="H348" s="308">
        <f t="shared" si="4"/>
        <v>0</v>
      </c>
      <c r="I348" s="308">
        <f t="shared" si="5"/>
        <v>0</v>
      </c>
      <c r="J348" s="308">
        <f>SIMPLvolumes!AW379*SUM(SIMPLvolumes!Z379:AJ379)/3.125</f>
        <v>0</v>
      </c>
      <c r="K348" s="308" t="str">
        <f>SIMPLvolumes!AV379</f>
        <v/>
      </c>
    </row>
    <row r="349">
      <c r="B349" s="308">
        <f>SIMPLvolumes!AP380*SUM(SIMPLvolumes!Z380:AJ380)</f>
        <v>0</v>
      </c>
      <c r="C349" s="308">
        <f>SIMPLvolumes!AQ380*SUM(SIMPLvolumes!Z380:AJ380)</f>
        <v>0</v>
      </c>
      <c r="D349" s="308">
        <f>SIMPLvolumes!AR380*SUM(SIMPLvolumes!Z380:AJ380)</f>
        <v>0</v>
      </c>
      <c r="E349" s="308">
        <f>SIMPLvolumes!AS380*SUM(SIMPLvolumes!Z380:AJ380)</f>
        <v>0</v>
      </c>
      <c r="F349" s="308">
        <f>SIMPLvolumes!AT380*SUM(SIMPLvolumes!Z380:AJ380)</f>
        <v>0</v>
      </c>
      <c r="G349" s="308">
        <f>SIMPLvolumes!AU380*SUM(SIMPLvolumes!Z380:AJ380)</f>
        <v>0</v>
      </c>
      <c r="H349" s="308">
        <f t="shared" si="4"/>
        <v>0</v>
      </c>
      <c r="I349" s="308">
        <f t="shared" si="5"/>
        <v>0</v>
      </c>
      <c r="J349" s="308">
        <f>SIMPLvolumes!AW380*SUM(SIMPLvolumes!Z380:AJ380)/3.125</f>
        <v>0</v>
      </c>
      <c r="K349" s="308" t="str">
        <f>SIMPLvolumes!AV380</f>
        <v/>
      </c>
    </row>
    <row r="350">
      <c r="B350" s="308">
        <f>SIMPLvolumes!AP381*SUM(SIMPLvolumes!Z381:AJ381)</f>
        <v>0</v>
      </c>
      <c r="C350" s="308">
        <f>SIMPLvolumes!AQ381*SUM(SIMPLvolumes!Z381:AJ381)</f>
        <v>0</v>
      </c>
      <c r="D350" s="308">
        <f>SIMPLvolumes!AR381*SUM(SIMPLvolumes!Z381:AJ381)</f>
        <v>0</v>
      </c>
      <c r="E350" s="308">
        <f>SIMPLvolumes!AS381*SUM(SIMPLvolumes!Z381:AJ381)</f>
        <v>0</v>
      </c>
      <c r="F350" s="308">
        <f>SIMPLvolumes!AT381*SUM(SIMPLvolumes!Z381:AJ381)</f>
        <v>0</v>
      </c>
      <c r="G350" s="308">
        <f>SIMPLvolumes!AU381*SUM(SIMPLvolumes!Z381:AJ381)</f>
        <v>0</v>
      </c>
      <c r="H350" s="308">
        <f t="shared" si="4"/>
        <v>0</v>
      </c>
      <c r="I350" s="308">
        <f t="shared" si="5"/>
        <v>0</v>
      </c>
      <c r="J350" s="308">
        <f>SIMPLvolumes!AW381*SUM(SIMPLvolumes!Z381:AJ381)/3.125</f>
        <v>0</v>
      </c>
      <c r="K350" s="308" t="str">
        <f>SIMPLvolumes!AV381</f>
        <v/>
      </c>
    </row>
    <row r="351">
      <c r="B351" s="308">
        <f>SIMPLvolumes!AP382*SUM(SIMPLvolumes!Z382:AJ382)</f>
        <v>0</v>
      </c>
      <c r="C351" s="308">
        <f>SIMPLvolumes!AQ382*SUM(SIMPLvolumes!Z382:AJ382)</f>
        <v>0</v>
      </c>
      <c r="D351" s="308">
        <f>SIMPLvolumes!AR382*SUM(SIMPLvolumes!Z382:AJ382)</f>
        <v>0</v>
      </c>
      <c r="E351" s="308">
        <f>SIMPLvolumes!AS382*SUM(SIMPLvolumes!Z382:AJ382)</f>
        <v>0</v>
      </c>
      <c r="F351" s="308">
        <f>SIMPLvolumes!AT382*SUM(SIMPLvolumes!Z382:AJ382)</f>
        <v>0</v>
      </c>
      <c r="G351" s="308">
        <f>SIMPLvolumes!AU382*SUM(SIMPLvolumes!Z382:AJ382)</f>
        <v>0</v>
      </c>
      <c r="H351" s="308">
        <f t="shared" si="4"/>
        <v>0</v>
      </c>
      <c r="I351" s="308">
        <f t="shared" si="5"/>
        <v>0</v>
      </c>
      <c r="J351" s="308">
        <f>SIMPLvolumes!AW382*SUM(SIMPLvolumes!Z382:AJ382)/3.125</f>
        <v>0</v>
      </c>
      <c r="K351" s="308" t="str">
        <f>SIMPLvolumes!AV382</f>
        <v/>
      </c>
    </row>
    <row r="352">
      <c r="B352" s="308">
        <f>SIMPLvolumes!AP383*SUM(SIMPLvolumes!Z383:AJ383)</f>
        <v>0</v>
      </c>
      <c r="C352" s="308">
        <f>SIMPLvolumes!AQ383*SUM(SIMPLvolumes!Z383:AJ383)</f>
        <v>0</v>
      </c>
      <c r="D352" s="308">
        <f>SIMPLvolumes!AR383*SUM(SIMPLvolumes!Z383:AJ383)</f>
        <v>0</v>
      </c>
      <c r="E352" s="308">
        <f>SIMPLvolumes!AS383*SUM(SIMPLvolumes!Z383:AJ383)</f>
        <v>0</v>
      </c>
      <c r="F352" s="308">
        <f>SIMPLvolumes!AT383*SUM(SIMPLvolumes!Z383:AJ383)</f>
        <v>0</v>
      </c>
      <c r="G352" s="308">
        <f>SIMPLvolumes!AU383*SUM(SIMPLvolumes!Z383:AJ383)</f>
        <v>0</v>
      </c>
      <c r="H352" s="308">
        <f t="shared" si="4"/>
        <v>0</v>
      </c>
      <c r="I352" s="308">
        <f t="shared" si="5"/>
        <v>0</v>
      </c>
      <c r="J352" s="308">
        <f>SIMPLvolumes!AW383*SUM(SIMPLvolumes!Z383:AJ383)/3.125</f>
        <v>0</v>
      </c>
      <c r="K352" s="308" t="str">
        <f>SIMPLvolumes!AV383</f>
        <v/>
      </c>
    </row>
    <row r="353">
      <c r="B353" s="308">
        <f>SIMPLvolumes!AP384*SUM(SIMPLvolumes!Z384:AJ384)</f>
        <v>0</v>
      </c>
      <c r="C353" s="308">
        <f>SIMPLvolumes!AQ384*SUM(SIMPLvolumes!Z384:AJ384)</f>
        <v>0</v>
      </c>
      <c r="D353" s="308">
        <f>SIMPLvolumes!AR384*SUM(SIMPLvolumes!Z384:AJ384)</f>
        <v>0</v>
      </c>
      <c r="E353" s="308">
        <f>SIMPLvolumes!AS384*SUM(SIMPLvolumes!Z384:AJ384)</f>
        <v>0</v>
      </c>
      <c r="F353" s="308">
        <f>SIMPLvolumes!AT384*SUM(SIMPLvolumes!Z384:AJ384)</f>
        <v>0</v>
      </c>
      <c r="G353" s="308">
        <f>SIMPLvolumes!AU384*SUM(SIMPLvolumes!Z384:AJ384)</f>
        <v>0</v>
      </c>
      <c r="H353" s="308">
        <f t="shared" si="4"/>
        <v>0</v>
      </c>
      <c r="I353" s="308">
        <f t="shared" si="5"/>
        <v>0</v>
      </c>
      <c r="J353" s="308">
        <f>SIMPLvolumes!AW384*SUM(SIMPLvolumes!Z384:AJ384)/3.125</f>
        <v>0</v>
      </c>
      <c r="K353" s="308" t="str">
        <f>SIMPLvolumes!AV384</f>
        <v/>
      </c>
    </row>
    <row r="354">
      <c r="B354" s="308">
        <f>SIMPLvolumes!AP385*SUM(SIMPLvolumes!Z385:AJ385)</f>
        <v>0</v>
      </c>
      <c r="C354" s="308">
        <f>SIMPLvolumes!AQ385*SUM(SIMPLvolumes!Z385:AJ385)</f>
        <v>0</v>
      </c>
      <c r="D354" s="308">
        <f>SIMPLvolumes!AR385*SUM(SIMPLvolumes!Z385:AJ385)</f>
        <v>0</v>
      </c>
      <c r="E354" s="308">
        <f>SIMPLvolumes!AS385*SUM(SIMPLvolumes!Z385:AJ385)</f>
        <v>0</v>
      </c>
      <c r="F354" s="308">
        <f>SIMPLvolumes!AT385*SUM(SIMPLvolumes!Z385:AJ385)</f>
        <v>0</v>
      </c>
      <c r="G354" s="308">
        <f>SIMPLvolumes!AU385*SUM(SIMPLvolumes!Z385:AJ385)</f>
        <v>0</v>
      </c>
      <c r="H354" s="308">
        <f t="shared" si="4"/>
        <v>0</v>
      </c>
      <c r="I354" s="308">
        <f t="shared" si="5"/>
        <v>0</v>
      </c>
      <c r="J354" s="308">
        <f>SIMPLvolumes!AW385*SUM(SIMPLvolumes!Z385:AJ385)/3.125</f>
        <v>0</v>
      </c>
      <c r="K354" s="308" t="str">
        <f>SIMPLvolumes!AV385</f>
        <v/>
      </c>
    </row>
    <row r="355">
      <c r="B355" s="308">
        <f>SIMPLvolumes!AP386*SUM(SIMPLvolumes!Z386:AJ386)</f>
        <v>0</v>
      </c>
      <c r="C355" s="308">
        <f>SIMPLvolumes!AQ386*SUM(SIMPLvolumes!Z386:AJ386)</f>
        <v>0</v>
      </c>
      <c r="D355" s="308">
        <f>SIMPLvolumes!AR386*SUM(SIMPLvolumes!Z386:AJ386)</f>
        <v>0</v>
      </c>
      <c r="E355" s="308">
        <f>SIMPLvolumes!AS386*SUM(SIMPLvolumes!Z386:AJ386)</f>
        <v>0</v>
      </c>
      <c r="F355" s="308">
        <f>SIMPLvolumes!AT386*SUM(SIMPLvolumes!Z386:AJ386)</f>
        <v>0</v>
      </c>
      <c r="G355" s="308">
        <f>SIMPLvolumes!AU386*SUM(SIMPLvolumes!Z386:AJ386)</f>
        <v>0</v>
      </c>
      <c r="H355" s="308">
        <f t="shared" si="4"/>
        <v>0</v>
      </c>
      <c r="I355" s="308">
        <f t="shared" si="5"/>
        <v>0</v>
      </c>
      <c r="J355" s="308">
        <f>SIMPLvolumes!AW386*SUM(SIMPLvolumes!Z386:AJ386)/3.125</f>
        <v>0</v>
      </c>
      <c r="K355" s="308" t="str">
        <f>SIMPLvolumes!AV386</f>
        <v/>
      </c>
    </row>
    <row r="356">
      <c r="B356" s="308">
        <f>SIMPLvolumes!AP387*SUM(SIMPLvolumes!Z387:AJ387)</f>
        <v>0</v>
      </c>
      <c r="C356" s="308">
        <f>SIMPLvolumes!AQ387*SUM(SIMPLvolumes!Z387:AJ387)</f>
        <v>0</v>
      </c>
      <c r="D356" s="308">
        <f>SIMPLvolumes!AR387*SUM(SIMPLvolumes!Z387:AJ387)</f>
        <v>0</v>
      </c>
      <c r="E356" s="308">
        <f>SIMPLvolumes!AS387*SUM(SIMPLvolumes!Z387:AJ387)</f>
        <v>0</v>
      </c>
      <c r="F356" s="308">
        <f>SIMPLvolumes!AT387*SUM(SIMPLvolumes!Z387:AJ387)</f>
        <v>0</v>
      </c>
      <c r="G356" s="308">
        <f>SIMPLvolumes!AU387*SUM(SIMPLvolumes!Z387:AJ387)</f>
        <v>0</v>
      </c>
      <c r="H356" s="308">
        <f t="shared" si="4"/>
        <v>0</v>
      </c>
      <c r="I356" s="308">
        <f t="shared" si="5"/>
        <v>0</v>
      </c>
      <c r="J356" s="308">
        <f>SIMPLvolumes!AW387*SUM(SIMPLvolumes!Z387:AJ387)/3.125</f>
        <v>0</v>
      </c>
      <c r="K356" s="308" t="str">
        <f>SIMPLvolumes!AV387</f>
        <v/>
      </c>
    </row>
    <row r="357">
      <c r="B357" s="308">
        <f>SIMPLvolumes!AP388*SUM(SIMPLvolumes!Z388:AJ388)</f>
        <v>0</v>
      </c>
      <c r="C357" s="308">
        <f>SIMPLvolumes!AQ388*SUM(SIMPLvolumes!Z388:AJ388)</f>
        <v>0</v>
      </c>
      <c r="D357" s="308">
        <f>SIMPLvolumes!AR388*SUM(SIMPLvolumes!Z388:AJ388)</f>
        <v>0</v>
      </c>
      <c r="E357" s="308">
        <f>SIMPLvolumes!AS388*SUM(SIMPLvolumes!Z388:AJ388)</f>
        <v>0</v>
      </c>
      <c r="F357" s="308">
        <f>SIMPLvolumes!AT388*SUM(SIMPLvolumes!Z388:AJ388)</f>
        <v>0</v>
      </c>
      <c r="G357" s="308">
        <f>SIMPLvolumes!AU388*SUM(SIMPLvolumes!Z388:AJ388)</f>
        <v>0</v>
      </c>
      <c r="H357" s="308">
        <f t="shared" si="4"/>
        <v>0</v>
      </c>
      <c r="I357" s="308">
        <f t="shared" si="5"/>
        <v>0</v>
      </c>
      <c r="J357" s="308">
        <f>SIMPLvolumes!AW388*SUM(SIMPLvolumes!Z388:AJ388)/3.125</f>
        <v>0</v>
      </c>
      <c r="K357" s="308" t="str">
        <f>SIMPLvolumes!AV388</f>
        <v/>
      </c>
    </row>
    <row r="358">
      <c r="B358" s="308">
        <f>SIMPLvolumes!AP389*SUM(SIMPLvolumes!Z389:AJ389)</f>
        <v>0</v>
      </c>
      <c r="C358" s="308">
        <f>SIMPLvolumes!AQ389*SUM(SIMPLvolumes!Z389:AJ389)</f>
        <v>0</v>
      </c>
      <c r="D358" s="308">
        <f>SIMPLvolumes!AR389*SUM(SIMPLvolumes!Z389:AJ389)</f>
        <v>0</v>
      </c>
      <c r="E358" s="308">
        <f>SIMPLvolumes!AS389*SUM(SIMPLvolumes!Z389:AJ389)</f>
        <v>0</v>
      </c>
      <c r="F358" s="308">
        <f>SIMPLvolumes!AT389*SUM(SIMPLvolumes!Z389:AJ389)</f>
        <v>0</v>
      </c>
      <c r="G358" s="308">
        <f>SIMPLvolumes!AU389*SUM(SIMPLvolumes!Z389:AJ389)</f>
        <v>0</v>
      </c>
      <c r="H358" s="308">
        <f t="shared" si="4"/>
        <v>0</v>
      </c>
      <c r="I358" s="308">
        <f t="shared" si="5"/>
        <v>0</v>
      </c>
      <c r="J358" s="308">
        <f>SIMPLvolumes!AW389*SUM(SIMPLvolumes!Z389:AJ389)/3.125</f>
        <v>0</v>
      </c>
      <c r="K358" s="308" t="str">
        <f>SIMPLvolumes!AV389</f>
        <v/>
      </c>
    </row>
    <row r="359">
      <c r="B359" s="308">
        <f>SIMPLvolumes!AP390*SUM(SIMPLvolumes!Z390:AJ390)</f>
        <v>0</v>
      </c>
      <c r="C359" s="308">
        <f>SIMPLvolumes!AQ390*SUM(SIMPLvolumes!Z390:AJ390)</f>
        <v>0</v>
      </c>
      <c r="D359" s="308">
        <f>SIMPLvolumes!AR390*SUM(SIMPLvolumes!Z390:AJ390)</f>
        <v>0</v>
      </c>
      <c r="E359" s="308">
        <f>SIMPLvolumes!AS390*SUM(SIMPLvolumes!Z390:AJ390)</f>
        <v>0</v>
      </c>
      <c r="F359" s="308">
        <f>SIMPLvolumes!AT390*SUM(SIMPLvolumes!Z390:AJ390)</f>
        <v>0</v>
      </c>
      <c r="G359" s="308">
        <f>SIMPLvolumes!AU390*SUM(SIMPLvolumes!Z390:AJ390)</f>
        <v>0</v>
      </c>
      <c r="H359" s="308">
        <f t="shared" si="4"/>
        <v>0</v>
      </c>
      <c r="I359" s="308">
        <f t="shared" si="5"/>
        <v>0</v>
      </c>
      <c r="J359" s="308">
        <f>SIMPLvolumes!AW390*SUM(SIMPLvolumes!Z390:AJ390)/3.125</f>
        <v>0</v>
      </c>
      <c r="K359" s="308" t="str">
        <f>SIMPLvolumes!AV390</f>
        <v/>
      </c>
    </row>
    <row r="360">
      <c r="B360" s="308">
        <f>SIMPLvolumes!AP391*SUM(SIMPLvolumes!Z391:AJ391)</f>
        <v>0</v>
      </c>
      <c r="C360" s="308">
        <f>SIMPLvolumes!AQ391*SUM(SIMPLvolumes!Z391:AJ391)</f>
        <v>0</v>
      </c>
      <c r="D360" s="308">
        <f>SIMPLvolumes!AR391*SUM(SIMPLvolumes!Z391:AJ391)</f>
        <v>0</v>
      </c>
      <c r="E360" s="308">
        <f>SIMPLvolumes!AS391*SUM(SIMPLvolumes!Z391:AJ391)</f>
        <v>0</v>
      </c>
      <c r="F360" s="308">
        <f>SIMPLvolumes!AT391*SUM(SIMPLvolumes!Z391:AJ391)</f>
        <v>0</v>
      </c>
      <c r="G360" s="308">
        <f>SIMPLvolumes!AU391*SUM(SIMPLvolumes!Z391:AJ391)</f>
        <v>0</v>
      </c>
      <c r="H360" s="308">
        <f t="shared" si="4"/>
        <v>0</v>
      </c>
      <c r="I360" s="308">
        <f t="shared" si="5"/>
        <v>0</v>
      </c>
      <c r="J360" s="308">
        <f>SIMPLvolumes!AW391*SUM(SIMPLvolumes!Z391:AJ391)/3.125</f>
        <v>0</v>
      </c>
      <c r="K360" s="308" t="str">
        <f>SIMPLvolumes!AV391</f>
        <v/>
      </c>
    </row>
    <row r="361">
      <c r="B361" s="308">
        <f>SIMPLvolumes!AP392*SUM(SIMPLvolumes!Z392:AJ392)</f>
        <v>0</v>
      </c>
      <c r="C361" s="308">
        <f>SIMPLvolumes!AQ392*SUM(SIMPLvolumes!Z392:AJ392)</f>
        <v>0</v>
      </c>
      <c r="D361" s="308">
        <f>SIMPLvolumes!AR392*SUM(SIMPLvolumes!Z392:AJ392)</f>
        <v>0</v>
      </c>
      <c r="E361" s="308">
        <f>SIMPLvolumes!AS392*SUM(SIMPLvolumes!Z392:AJ392)</f>
        <v>0</v>
      </c>
      <c r="F361" s="308">
        <f>SIMPLvolumes!AT392*SUM(SIMPLvolumes!Z392:AJ392)</f>
        <v>0</v>
      </c>
      <c r="G361" s="308">
        <f>SIMPLvolumes!AU392*SUM(SIMPLvolumes!Z392:AJ392)</f>
        <v>0</v>
      </c>
      <c r="H361" s="308">
        <f t="shared" si="4"/>
        <v>0</v>
      </c>
      <c r="I361" s="308">
        <f t="shared" si="5"/>
        <v>0</v>
      </c>
      <c r="J361" s="308">
        <f>SIMPLvolumes!AW392*SUM(SIMPLvolumes!Z392:AJ392)/3.125</f>
        <v>0</v>
      </c>
      <c r="K361" s="308" t="str">
        <f>SIMPLvolumes!AV392</f>
        <v/>
      </c>
    </row>
    <row r="362">
      <c r="B362" s="308">
        <f>SIMPLvolumes!AP393*SUM(SIMPLvolumes!Z393:AJ393)</f>
        <v>0</v>
      </c>
      <c r="C362" s="308">
        <f>SIMPLvolumes!AQ393*SUM(SIMPLvolumes!Z393:AJ393)</f>
        <v>0</v>
      </c>
      <c r="D362" s="308">
        <f>SIMPLvolumes!AR393*SUM(SIMPLvolumes!Z393:AJ393)</f>
        <v>0</v>
      </c>
      <c r="E362" s="308">
        <f>SIMPLvolumes!AS393*SUM(SIMPLvolumes!Z393:AJ393)</f>
        <v>0</v>
      </c>
      <c r="F362" s="308">
        <f>SIMPLvolumes!AT393*SUM(SIMPLvolumes!Z393:AJ393)</f>
        <v>0</v>
      </c>
      <c r="G362" s="308">
        <f>SIMPLvolumes!AU393*SUM(SIMPLvolumes!Z393:AJ393)</f>
        <v>0</v>
      </c>
      <c r="H362" s="308">
        <f t="shared" si="4"/>
        <v>0</v>
      </c>
      <c r="I362" s="308">
        <f t="shared" si="5"/>
        <v>0</v>
      </c>
      <c r="J362" s="308">
        <f>SIMPLvolumes!AW393*SUM(SIMPLvolumes!Z393:AJ393)/3.125</f>
        <v>0</v>
      </c>
      <c r="K362" s="308" t="str">
        <f>SIMPLvolumes!AV393</f>
        <v/>
      </c>
    </row>
    <row r="363">
      <c r="B363" s="308">
        <f>SIMPLvolumes!AP394*SUM(SIMPLvolumes!Z394:AJ394)</f>
        <v>0</v>
      </c>
      <c r="C363" s="308">
        <f>SIMPLvolumes!AQ394*SUM(SIMPLvolumes!Z394:AJ394)</f>
        <v>0</v>
      </c>
      <c r="D363" s="308">
        <f>SIMPLvolumes!AR394*SUM(SIMPLvolumes!Z394:AJ394)</f>
        <v>0</v>
      </c>
      <c r="E363" s="308">
        <f>SIMPLvolumes!AS394*SUM(SIMPLvolumes!Z394:AJ394)</f>
        <v>0</v>
      </c>
      <c r="F363" s="308">
        <f>SIMPLvolumes!AT394*SUM(SIMPLvolumes!Z394:AJ394)</f>
        <v>0</v>
      </c>
      <c r="G363" s="308">
        <f>SIMPLvolumes!AU394*SUM(SIMPLvolumes!Z394:AJ394)</f>
        <v>0</v>
      </c>
      <c r="H363" s="308">
        <f t="shared" si="4"/>
        <v>0</v>
      </c>
      <c r="I363" s="308">
        <f t="shared" si="5"/>
        <v>0</v>
      </c>
      <c r="J363" s="308">
        <f>SIMPLvolumes!AW394*SUM(SIMPLvolumes!Z394:AJ394)/3.125</f>
        <v>0</v>
      </c>
      <c r="K363" s="308" t="str">
        <f>SIMPLvolumes!AV394</f>
        <v/>
      </c>
    </row>
    <row r="364">
      <c r="B364" s="308">
        <f>SIMPLvolumes!AP395*SUM(SIMPLvolumes!Z395:AJ395)</f>
        <v>0</v>
      </c>
      <c r="C364" s="308">
        <f>SIMPLvolumes!AQ395*SUM(SIMPLvolumes!Z395:AJ395)</f>
        <v>0</v>
      </c>
      <c r="D364" s="308">
        <f>SIMPLvolumes!AR395*SUM(SIMPLvolumes!Z395:AJ395)</f>
        <v>0</v>
      </c>
      <c r="E364" s="308">
        <f>SIMPLvolumes!AS395*SUM(SIMPLvolumes!Z395:AJ395)</f>
        <v>0</v>
      </c>
      <c r="F364" s="308">
        <f>SIMPLvolumes!AT395*SUM(SIMPLvolumes!Z395:AJ395)</f>
        <v>0</v>
      </c>
      <c r="G364" s="308">
        <f>SIMPLvolumes!AU395*SUM(SIMPLvolumes!Z395:AJ395)</f>
        <v>0</v>
      </c>
      <c r="H364" s="308">
        <f t="shared" si="4"/>
        <v>0</v>
      </c>
      <c r="I364" s="308">
        <f t="shared" si="5"/>
        <v>0</v>
      </c>
      <c r="J364" s="308">
        <f>SIMPLvolumes!AW395*SUM(SIMPLvolumes!Z395:AJ395)/3.125</f>
        <v>0</v>
      </c>
      <c r="K364" s="308" t="str">
        <f>SIMPLvolumes!AV395</f>
        <v/>
      </c>
    </row>
    <row r="365">
      <c r="B365" s="308">
        <f>SIMPLvolumes!AP396*SUM(SIMPLvolumes!Z396:AJ396)</f>
        <v>0</v>
      </c>
      <c r="C365" s="308">
        <f>SIMPLvolumes!AQ396*SUM(SIMPLvolumes!Z396:AJ396)</f>
        <v>0</v>
      </c>
      <c r="D365" s="308">
        <f>SIMPLvolumes!AR396*SUM(SIMPLvolumes!Z396:AJ396)</f>
        <v>0</v>
      </c>
      <c r="E365" s="308">
        <f>SIMPLvolumes!AS396*SUM(SIMPLvolumes!Z396:AJ396)</f>
        <v>0</v>
      </c>
      <c r="F365" s="308">
        <f>SIMPLvolumes!AT396*SUM(SIMPLvolumes!Z396:AJ396)</f>
        <v>0</v>
      </c>
      <c r="G365" s="308">
        <f>SIMPLvolumes!AU396*SUM(SIMPLvolumes!Z396:AJ396)</f>
        <v>0</v>
      </c>
      <c r="H365" s="308">
        <f t="shared" si="4"/>
        <v>0</v>
      </c>
      <c r="I365" s="308">
        <f t="shared" si="5"/>
        <v>0</v>
      </c>
      <c r="J365" s="308">
        <f>SIMPLvolumes!AW396*SUM(SIMPLvolumes!Z396:AJ396)/3.125</f>
        <v>0</v>
      </c>
      <c r="K365" s="308" t="str">
        <f>SIMPLvolumes!AV396</f>
        <v/>
      </c>
    </row>
    <row r="366">
      <c r="B366" s="308">
        <f>SIMPLvolumes!AP397*SUM(SIMPLvolumes!Z397:AJ397)</f>
        <v>0</v>
      </c>
      <c r="C366" s="308">
        <f>SIMPLvolumes!AQ397*SUM(SIMPLvolumes!Z397:AJ397)</f>
        <v>0</v>
      </c>
      <c r="D366" s="308">
        <f>SIMPLvolumes!AR397*SUM(SIMPLvolumes!Z397:AJ397)</f>
        <v>0</v>
      </c>
      <c r="E366" s="308">
        <f>SIMPLvolumes!AS397*SUM(SIMPLvolumes!Z397:AJ397)</f>
        <v>0</v>
      </c>
      <c r="F366" s="308">
        <f>SIMPLvolumes!AT397*SUM(SIMPLvolumes!Z397:AJ397)</f>
        <v>0</v>
      </c>
      <c r="G366" s="308">
        <f>SIMPLvolumes!AU397*SUM(SIMPLvolumes!Z397:AJ397)</f>
        <v>0</v>
      </c>
      <c r="H366" s="308">
        <f t="shared" si="4"/>
        <v>0</v>
      </c>
      <c r="I366" s="308">
        <f t="shared" si="5"/>
        <v>0</v>
      </c>
      <c r="J366" s="308">
        <f>SIMPLvolumes!AW397*SUM(SIMPLvolumes!Z397:AJ397)/3.125</f>
        <v>0</v>
      </c>
      <c r="K366" s="308" t="str">
        <f>SIMPLvolumes!AV397</f>
        <v/>
      </c>
    </row>
    <row r="367">
      <c r="B367" s="308">
        <f>SIMPLvolumes!AP398*SUM(SIMPLvolumes!Z398:AJ398)</f>
        <v>0</v>
      </c>
      <c r="C367" s="308">
        <f>SIMPLvolumes!AQ398*SUM(SIMPLvolumes!Z398:AJ398)</f>
        <v>0</v>
      </c>
      <c r="D367" s="308">
        <f>SIMPLvolumes!AR398*SUM(SIMPLvolumes!Z398:AJ398)</f>
        <v>0</v>
      </c>
      <c r="E367" s="308">
        <f>SIMPLvolumes!AS398*SUM(SIMPLvolumes!Z398:AJ398)</f>
        <v>0</v>
      </c>
      <c r="F367" s="308">
        <f>SIMPLvolumes!AT398*SUM(SIMPLvolumes!Z398:AJ398)</f>
        <v>0</v>
      </c>
      <c r="G367" s="308">
        <f>SIMPLvolumes!AU398*SUM(SIMPLvolumes!Z398:AJ398)</f>
        <v>0</v>
      </c>
      <c r="H367" s="308">
        <f t="shared" si="4"/>
        <v>0</v>
      </c>
      <c r="I367" s="308">
        <f t="shared" si="5"/>
        <v>0</v>
      </c>
      <c r="J367" s="308">
        <f>SIMPLvolumes!AW398*SUM(SIMPLvolumes!Z398:AJ398)/3.125</f>
        <v>0</v>
      </c>
      <c r="K367" s="308" t="str">
        <f>SIMPLvolumes!AV398</f>
        <v/>
      </c>
    </row>
    <row r="368">
      <c r="B368" s="308">
        <f>SIMPLvolumes!AP399*SUM(SIMPLvolumes!Z399:AJ399)</f>
        <v>0</v>
      </c>
      <c r="C368" s="308">
        <f>SIMPLvolumes!AQ399*SUM(SIMPLvolumes!Z399:AJ399)</f>
        <v>0</v>
      </c>
      <c r="D368" s="308">
        <f>SIMPLvolumes!AR399*SUM(SIMPLvolumes!Z399:AJ399)</f>
        <v>0</v>
      </c>
      <c r="E368" s="308">
        <f>SIMPLvolumes!AS399*SUM(SIMPLvolumes!Z399:AJ399)</f>
        <v>0</v>
      </c>
      <c r="F368" s="308">
        <f>SIMPLvolumes!AT399*SUM(SIMPLvolumes!Z399:AJ399)</f>
        <v>0</v>
      </c>
      <c r="G368" s="308">
        <f>SIMPLvolumes!AU399*SUM(SIMPLvolumes!Z399:AJ399)</f>
        <v>0</v>
      </c>
      <c r="H368" s="308">
        <f t="shared" si="4"/>
        <v>0</v>
      </c>
      <c r="I368" s="308">
        <f t="shared" si="5"/>
        <v>0</v>
      </c>
      <c r="J368" s="308">
        <f>SIMPLvolumes!AW399*SUM(SIMPLvolumes!Z399:AJ399)/3.125</f>
        <v>0</v>
      </c>
      <c r="K368" s="308" t="str">
        <f>SIMPLvolumes!AV399</f>
        <v/>
      </c>
    </row>
    <row r="369">
      <c r="B369" s="308">
        <f>SIMPLvolumes!AP400*SUM(SIMPLvolumes!Z400:AJ400)</f>
        <v>0</v>
      </c>
      <c r="C369" s="308">
        <f>SIMPLvolumes!AQ400*SUM(SIMPLvolumes!Z400:AJ400)</f>
        <v>0</v>
      </c>
      <c r="D369" s="308">
        <f>SIMPLvolumes!AR400*SUM(SIMPLvolumes!Z400:AJ400)</f>
        <v>0</v>
      </c>
      <c r="E369" s="308">
        <f>SIMPLvolumes!AS400*SUM(SIMPLvolumes!Z400:AJ400)</f>
        <v>0</v>
      </c>
      <c r="F369" s="308">
        <f>SIMPLvolumes!AT400*SUM(SIMPLvolumes!Z400:AJ400)</f>
        <v>0</v>
      </c>
      <c r="G369" s="308">
        <f>SIMPLvolumes!AU400*SUM(SIMPLvolumes!Z400:AJ400)</f>
        <v>0</v>
      </c>
      <c r="H369" s="308">
        <f t="shared" si="4"/>
        <v>0</v>
      </c>
      <c r="I369" s="308">
        <f t="shared" si="5"/>
        <v>0</v>
      </c>
      <c r="J369" s="308">
        <f>SIMPLvolumes!AW400*SUM(SIMPLvolumes!Z400:AJ400)/3.125</f>
        <v>0</v>
      </c>
      <c r="K369" s="308" t="str">
        <f>SIMPLvolumes!AV400</f>
        <v/>
      </c>
    </row>
    <row r="370">
      <c r="B370" s="308">
        <f>SIMPLvolumes!AP401*SUM(SIMPLvolumes!Z401:AJ401)</f>
        <v>0</v>
      </c>
      <c r="C370" s="308">
        <f>SIMPLvolumes!AQ401*SUM(SIMPLvolumes!Z401:AJ401)</f>
        <v>0</v>
      </c>
      <c r="D370" s="308">
        <f>SIMPLvolumes!AR401*SUM(SIMPLvolumes!Z401:AJ401)</f>
        <v>0</v>
      </c>
      <c r="E370" s="308">
        <f>SIMPLvolumes!AS401*SUM(SIMPLvolumes!Z401:AJ401)</f>
        <v>0</v>
      </c>
      <c r="F370" s="308">
        <f>SIMPLvolumes!AT401*SUM(SIMPLvolumes!Z401:AJ401)</f>
        <v>0</v>
      </c>
      <c r="G370" s="308">
        <f>SIMPLvolumes!AU401*SUM(SIMPLvolumes!Z401:AJ401)</f>
        <v>0</v>
      </c>
      <c r="H370" s="308">
        <f t="shared" si="4"/>
        <v>0</v>
      </c>
      <c r="I370" s="308">
        <f t="shared" si="5"/>
        <v>0</v>
      </c>
      <c r="J370" s="308">
        <f>SIMPLvolumes!AW401*SUM(SIMPLvolumes!Z401:AJ401)/3.125</f>
        <v>0</v>
      </c>
      <c r="K370" s="308" t="str">
        <f>SIMPLvolumes!AV401</f>
        <v/>
      </c>
    </row>
    <row r="371">
      <c r="B371" s="308">
        <f>SIMPLvolumes!AP402*SUM(SIMPLvolumes!Z402:AJ402)</f>
        <v>0</v>
      </c>
      <c r="C371" s="308">
        <f>SIMPLvolumes!AQ402*SUM(SIMPLvolumes!Z402:AJ402)</f>
        <v>0</v>
      </c>
      <c r="D371" s="308">
        <f>SIMPLvolumes!AR402*SUM(SIMPLvolumes!Z402:AJ402)</f>
        <v>0</v>
      </c>
      <c r="E371" s="308">
        <f>SIMPLvolumes!AS402*SUM(SIMPLvolumes!Z402:AJ402)</f>
        <v>0</v>
      </c>
      <c r="F371" s="308">
        <f>SIMPLvolumes!AT402*SUM(SIMPLvolumes!Z402:AJ402)</f>
        <v>0</v>
      </c>
      <c r="G371" s="308">
        <f>SIMPLvolumes!AU402*SUM(SIMPLvolumes!Z402:AJ402)</f>
        <v>0</v>
      </c>
      <c r="H371" s="308">
        <f t="shared" si="4"/>
        <v>0</v>
      </c>
      <c r="I371" s="308">
        <f t="shared" si="5"/>
        <v>0</v>
      </c>
      <c r="J371" s="308">
        <f>SIMPLvolumes!AW402*SUM(SIMPLvolumes!Z402:AJ402)/3.125</f>
        <v>0</v>
      </c>
      <c r="K371" s="308" t="str">
        <f>SIMPLvolumes!AV402</f>
        <v/>
      </c>
    </row>
    <row r="372">
      <c r="B372" s="308">
        <f>SIMPLvolumes!AP403*SUM(SIMPLvolumes!Z403:AJ403)</f>
        <v>0</v>
      </c>
      <c r="C372" s="308">
        <f>SIMPLvolumes!AQ403*SUM(SIMPLvolumes!Z403:AJ403)</f>
        <v>0</v>
      </c>
      <c r="D372" s="308">
        <f>SIMPLvolumes!AR403*SUM(SIMPLvolumes!Z403:AJ403)</f>
        <v>0</v>
      </c>
      <c r="E372" s="308">
        <f>SIMPLvolumes!AS403*SUM(SIMPLvolumes!Z403:AJ403)</f>
        <v>0</v>
      </c>
      <c r="F372" s="308">
        <f>SIMPLvolumes!AT403*SUM(SIMPLvolumes!Z403:AJ403)</f>
        <v>0</v>
      </c>
      <c r="G372" s="308">
        <f>SIMPLvolumes!AU403*SUM(SIMPLvolumes!Z403:AJ403)</f>
        <v>0</v>
      </c>
      <c r="H372" s="308">
        <f t="shared" si="4"/>
        <v>0</v>
      </c>
      <c r="I372" s="308">
        <f t="shared" si="5"/>
        <v>0</v>
      </c>
      <c r="J372" s="308">
        <f>SIMPLvolumes!AW403*SUM(SIMPLvolumes!Z403:AJ403)/3.125</f>
        <v>0</v>
      </c>
      <c r="K372" s="308" t="str">
        <f>SIMPLvolumes!AV403</f>
        <v/>
      </c>
    </row>
    <row r="373">
      <c r="B373" s="308">
        <f>SIMPLvolumes!AP404*SUM(SIMPLvolumes!Z404:AJ404)</f>
        <v>0</v>
      </c>
      <c r="C373" s="308">
        <f>SIMPLvolumes!AQ404*SUM(SIMPLvolumes!Z404:AJ404)</f>
        <v>0</v>
      </c>
      <c r="D373" s="308">
        <f>SIMPLvolumes!AR404*SUM(SIMPLvolumes!Z404:AJ404)</f>
        <v>0</v>
      </c>
      <c r="E373" s="308">
        <f>SIMPLvolumes!AS404*SUM(SIMPLvolumes!Z404:AJ404)</f>
        <v>0</v>
      </c>
      <c r="F373" s="308">
        <f>SIMPLvolumes!AT404*SUM(SIMPLvolumes!Z404:AJ404)</f>
        <v>0</v>
      </c>
      <c r="G373" s="308">
        <f>SIMPLvolumes!AU404*SUM(SIMPLvolumes!Z404:AJ404)</f>
        <v>0</v>
      </c>
      <c r="H373" s="308">
        <f t="shared" si="4"/>
        <v>0</v>
      </c>
      <c r="I373" s="308">
        <f t="shared" si="5"/>
        <v>0</v>
      </c>
      <c r="J373" s="308">
        <f>SIMPLvolumes!AW404*SUM(SIMPLvolumes!Z404:AJ404)/3.125</f>
        <v>0</v>
      </c>
      <c r="K373" s="308" t="str">
        <f>SIMPLvolumes!AV404</f>
        <v/>
      </c>
    </row>
    <row r="374">
      <c r="B374" s="308">
        <f>SIMPLvolumes!AP405*SUM(SIMPLvolumes!Z405:AJ405)</f>
        <v>0</v>
      </c>
      <c r="C374" s="308">
        <f>SIMPLvolumes!AQ405*SUM(SIMPLvolumes!Z405:AJ405)</f>
        <v>0</v>
      </c>
      <c r="D374" s="308">
        <f>SIMPLvolumes!AR405*SUM(SIMPLvolumes!Z405:AJ405)</f>
        <v>0</v>
      </c>
      <c r="E374" s="308">
        <f>SIMPLvolumes!AS405*SUM(SIMPLvolumes!Z405:AJ405)</f>
        <v>0</v>
      </c>
      <c r="F374" s="308">
        <f>SIMPLvolumes!AT405*SUM(SIMPLvolumes!Z405:AJ405)</f>
        <v>0</v>
      </c>
      <c r="G374" s="308">
        <f>SIMPLvolumes!AU405*SUM(SIMPLvolumes!Z405:AJ405)</f>
        <v>0</v>
      </c>
      <c r="H374" s="308">
        <f t="shared" si="4"/>
        <v>0</v>
      </c>
      <c r="I374" s="308">
        <f t="shared" si="5"/>
        <v>0</v>
      </c>
      <c r="J374" s="308">
        <f>SIMPLvolumes!AW405*SUM(SIMPLvolumes!Z405:AJ405)/3.125</f>
        <v>0</v>
      </c>
      <c r="K374" s="308" t="str">
        <f>SIMPLvolumes!AV405</f>
        <v/>
      </c>
    </row>
    <row r="375">
      <c r="B375" s="308">
        <f>SIMPLvolumes!AP406*SUM(SIMPLvolumes!Z406:AJ406)</f>
        <v>0</v>
      </c>
      <c r="C375" s="308">
        <f>SIMPLvolumes!AQ406*SUM(SIMPLvolumes!Z406:AJ406)</f>
        <v>0</v>
      </c>
      <c r="D375" s="308">
        <f>SIMPLvolumes!AR406*SUM(SIMPLvolumes!Z406:AJ406)</f>
        <v>0</v>
      </c>
      <c r="E375" s="308">
        <f>SIMPLvolumes!AS406*SUM(SIMPLvolumes!Z406:AJ406)</f>
        <v>0</v>
      </c>
      <c r="F375" s="308">
        <f>SIMPLvolumes!AT406*SUM(SIMPLvolumes!Z406:AJ406)</f>
        <v>0</v>
      </c>
      <c r="G375" s="308">
        <f>SIMPLvolumes!AU406*SUM(SIMPLvolumes!Z406:AJ406)</f>
        <v>0</v>
      </c>
      <c r="H375" s="308">
        <f t="shared" si="4"/>
        <v>0</v>
      </c>
      <c r="I375" s="308">
        <f t="shared" si="5"/>
        <v>0</v>
      </c>
      <c r="J375" s="308">
        <f>SIMPLvolumes!AW406*SUM(SIMPLvolumes!Z406:AJ406)/3.125</f>
        <v>0</v>
      </c>
      <c r="K375" s="308" t="str">
        <f>SIMPLvolumes!AV406</f>
        <v/>
      </c>
    </row>
    <row r="376">
      <c r="B376" s="308">
        <f>SIMPLvolumes!AP407*SUM(SIMPLvolumes!Z407:AJ407)</f>
        <v>0</v>
      </c>
      <c r="C376" s="308">
        <f>SIMPLvolumes!AQ407*SUM(SIMPLvolumes!Z407:AJ407)</f>
        <v>0</v>
      </c>
      <c r="D376" s="308">
        <f>SIMPLvolumes!AR407*SUM(SIMPLvolumes!Z407:AJ407)</f>
        <v>0</v>
      </c>
      <c r="E376" s="308">
        <f>SIMPLvolumes!AS407*SUM(SIMPLvolumes!Z407:AJ407)</f>
        <v>0</v>
      </c>
      <c r="F376" s="308">
        <f>SIMPLvolumes!AT407*SUM(SIMPLvolumes!Z407:AJ407)</f>
        <v>0</v>
      </c>
      <c r="G376" s="308">
        <f>SIMPLvolumes!AU407*SUM(SIMPLvolumes!Z407:AJ407)</f>
        <v>0</v>
      </c>
      <c r="H376" s="308">
        <f t="shared" si="4"/>
        <v>0</v>
      </c>
      <c r="I376" s="308">
        <f t="shared" si="5"/>
        <v>0</v>
      </c>
      <c r="J376" s="308">
        <f>SIMPLvolumes!AW407*SUM(SIMPLvolumes!Z407:AJ407)/3.125</f>
        <v>0</v>
      </c>
      <c r="K376" s="308" t="str">
        <f>SIMPLvolumes!AV407</f>
        <v/>
      </c>
    </row>
    <row r="377">
      <c r="B377" s="308">
        <f>SIMPLvolumes!AP408*SUM(SIMPLvolumes!Z408:AJ408)</f>
        <v>0</v>
      </c>
      <c r="C377" s="308">
        <f>SIMPLvolumes!AQ408*SUM(SIMPLvolumes!Z408:AJ408)</f>
        <v>0</v>
      </c>
      <c r="D377" s="308">
        <f>SIMPLvolumes!AR408*SUM(SIMPLvolumes!Z408:AJ408)</f>
        <v>0</v>
      </c>
      <c r="E377" s="308">
        <f>SIMPLvolumes!AS408*SUM(SIMPLvolumes!Z408:AJ408)</f>
        <v>0</v>
      </c>
      <c r="F377" s="308">
        <f>SIMPLvolumes!AT408*SUM(SIMPLvolumes!Z408:AJ408)</f>
        <v>0</v>
      </c>
      <c r="G377" s="308">
        <f>SIMPLvolumes!AU408*SUM(SIMPLvolumes!Z408:AJ408)</f>
        <v>0</v>
      </c>
      <c r="H377" s="308">
        <f t="shared" si="4"/>
        <v>0</v>
      </c>
      <c r="I377" s="308">
        <f t="shared" si="5"/>
        <v>0</v>
      </c>
      <c r="J377" s="308">
        <f>SIMPLvolumes!AW408*SUM(SIMPLvolumes!Z408:AJ408)/3.125</f>
        <v>0</v>
      </c>
      <c r="K377" s="308" t="str">
        <f>SIMPLvolumes!AV408</f>
        <v/>
      </c>
    </row>
    <row r="378">
      <c r="B378" s="308">
        <f>SIMPLvolumes!AP409*SUM(SIMPLvolumes!Z409:AJ409)</f>
        <v>0</v>
      </c>
      <c r="C378" s="308">
        <f>SIMPLvolumes!AQ409*SUM(SIMPLvolumes!Z409:AJ409)</f>
        <v>0</v>
      </c>
      <c r="D378" s="308">
        <f>SIMPLvolumes!AR409*SUM(SIMPLvolumes!Z409:AJ409)</f>
        <v>0</v>
      </c>
      <c r="E378" s="308">
        <f>SIMPLvolumes!AS409*SUM(SIMPLvolumes!Z409:AJ409)</f>
        <v>0</v>
      </c>
      <c r="F378" s="308">
        <f>SIMPLvolumes!AT409*SUM(SIMPLvolumes!Z409:AJ409)</f>
        <v>0</v>
      </c>
      <c r="G378" s="308">
        <f>SIMPLvolumes!AU409*SUM(SIMPLvolumes!Z409:AJ409)</f>
        <v>0</v>
      </c>
      <c r="H378" s="308">
        <f t="shared" si="4"/>
        <v>0</v>
      </c>
      <c r="I378" s="308">
        <f t="shared" si="5"/>
        <v>0</v>
      </c>
      <c r="J378" s="308">
        <f>SIMPLvolumes!AW409*SUM(SIMPLvolumes!Z409:AJ409)/3.125</f>
        <v>0</v>
      </c>
      <c r="K378" s="308" t="str">
        <f>SIMPLvolumes!AV409</f>
        <v/>
      </c>
    </row>
    <row r="379">
      <c r="B379" s="308">
        <f>SIMPLvolumes!AP410*SUM(SIMPLvolumes!Z410:AJ410)</f>
        <v>0</v>
      </c>
      <c r="C379" s="308">
        <f>SIMPLvolumes!AQ410*SUM(SIMPLvolumes!Z410:AJ410)</f>
        <v>0</v>
      </c>
      <c r="D379" s="308">
        <f>SIMPLvolumes!AR410*SUM(SIMPLvolumes!Z410:AJ410)</f>
        <v>0</v>
      </c>
      <c r="E379" s="308">
        <f>SIMPLvolumes!AS410*SUM(SIMPLvolumes!Z410:AJ410)</f>
        <v>0</v>
      </c>
      <c r="F379" s="308">
        <f>SIMPLvolumes!AT410*SUM(SIMPLvolumes!Z410:AJ410)</f>
        <v>0</v>
      </c>
      <c r="G379" s="308">
        <f>SIMPLvolumes!AU410*SUM(SIMPLvolumes!Z410:AJ410)</f>
        <v>0</v>
      </c>
      <c r="H379" s="308">
        <f t="shared" si="4"/>
        <v>0</v>
      </c>
      <c r="I379" s="308">
        <f t="shared" si="5"/>
        <v>0</v>
      </c>
      <c r="J379" s="308">
        <f>SIMPLvolumes!AW410*SUM(SIMPLvolumes!Z410:AJ410)/3.125</f>
        <v>0</v>
      </c>
      <c r="K379" s="308" t="str">
        <f>SIMPLvolumes!AV410</f>
        <v/>
      </c>
    </row>
    <row r="380">
      <c r="B380" s="308">
        <f>SIMPLvolumes!AP411*SUM(SIMPLvolumes!Z411:AJ411)</f>
        <v>0</v>
      </c>
      <c r="C380" s="308">
        <f>SIMPLvolumes!AQ411*SUM(SIMPLvolumes!Z411:AJ411)</f>
        <v>0</v>
      </c>
      <c r="D380" s="308">
        <f>SIMPLvolumes!AR411*SUM(SIMPLvolumes!Z411:AJ411)</f>
        <v>0</v>
      </c>
      <c r="E380" s="308">
        <f>SIMPLvolumes!AS411*SUM(SIMPLvolumes!Z411:AJ411)</f>
        <v>0</v>
      </c>
      <c r="F380" s="308">
        <f>SIMPLvolumes!AT411*SUM(SIMPLvolumes!Z411:AJ411)</f>
        <v>0</v>
      </c>
      <c r="G380" s="308">
        <f>SIMPLvolumes!AU411*SUM(SIMPLvolumes!Z411:AJ411)</f>
        <v>0</v>
      </c>
      <c r="H380" s="308">
        <f t="shared" si="4"/>
        <v>0</v>
      </c>
      <c r="I380" s="308">
        <f t="shared" si="5"/>
        <v>0</v>
      </c>
      <c r="J380" s="308">
        <f>SIMPLvolumes!AW411*SUM(SIMPLvolumes!Z411:AJ411)/3.125</f>
        <v>0</v>
      </c>
      <c r="K380" s="308" t="str">
        <f>SIMPLvolumes!AV411</f>
        <v/>
      </c>
    </row>
    <row r="381">
      <c r="B381" s="308">
        <f>SIMPLvolumes!AP412*SUM(SIMPLvolumes!Z412:AJ412)</f>
        <v>0</v>
      </c>
      <c r="C381" s="308">
        <f>SIMPLvolumes!AQ412*SUM(SIMPLvolumes!Z412:AJ412)</f>
        <v>0</v>
      </c>
      <c r="D381" s="308">
        <f>SIMPLvolumes!AR412*SUM(SIMPLvolumes!Z412:AJ412)</f>
        <v>0</v>
      </c>
      <c r="E381" s="308">
        <f>SIMPLvolumes!AS412*SUM(SIMPLvolumes!Z412:AJ412)</f>
        <v>0</v>
      </c>
      <c r="F381" s="308">
        <f>SIMPLvolumes!AT412*SUM(SIMPLvolumes!Z412:AJ412)</f>
        <v>0</v>
      </c>
      <c r="G381" s="308">
        <f>SIMPLvolumes!AU412*SUM(SIMPLvolumes!Z412:AJ412)</f>
        <v>0</v>
      </c>
      <c r="H381" s="308">
        <f t="shared" si="4"/>
        <v>0</v>
      </c>
      <c r="I381" s="308">
        <f t="shared" si="5"/>
        <v>0</v>
      </c>
      <c r="J381" s="308">
        <f>SIMPLvolumes!AW412*SUM(SIMPLvolumes!Z412:AJ412)/3.125</f>
        <v>0</v>
      </c>
      <c r="K381" s="308" t="str">
        <f>SIMPLvolumes!AV412</f>
        <v/>
      </c>
    </row>
    <row r="382">
      <c r="B382" s="308">
        <f>SIMPLvolumes!AP413*SUM(SIMPLvolumes!Z413:AJ413)</f>
        <v>0</v>
      </c>
      <c r="C382" s="308">
        <f>SIMPLvolumes!AQ413*SUM(SIMPLvolumes!Z413:AJ413)</f>
        <v>0</v>
      </c>
      <c r="D382" s="308">
        <f>SIMPLvolumes!AR413*SUM(SIMPLvolumes!Z413:AJ413)</f>
        <v>0</v>
      </c>
      <c r="E382" s="308">
        <f>SIMPLvolumes!AS413*SUM(SIMPLvolumes!Z413:AJ413)</f>
        <v>0</v>
      </c>
      <c r="F382" s="308">
        <f>SIMPLvolumes!AT413*SUM(SIMPLvolumes!Z413:AJ413)</f>
        <v>0</v>
      </c>
      <c r="G382" s="308">
        <f>SIMPLvolumes!AU413*SUM(SIMPLvolumes!Z413:AJ413)</f>
        <v>0</v>
      </c>
      <c r="H382" s="308">
        <f t="shared" si="4"/>
        <v>0</v>
      </c>
      <c r="I382" s="308">
        <f t="shared" si="5"/>
        <v>0</v>
      </c>
      <c r="J382" s="308">
        <f>SIMPLvolumes!AW413*SUM(SIMPLvolumes!Z413:AJ413)/3.125</f>
        <v>0</v>
      </c>
      <c r="K382" s="308" t="str">
        <f>SIMPLvolumes!AV413</f>
        <v/>
      </c>
    </row>
    <row r="383">
      <c r="B383" s="308">
        <f>SIMPLvolumes!AP414*SUM(SIMPLvolumes!Z414:AJ414)</f>
        <v>0</v>
      </c>
      <c r="C383" s="308">
        <f>SIMPLvolumes!AQ414*SUM(SIMPLvolumes!Z414:AJ414)</f>
        <v>0</v>
      </c>
      <c r="D383" s="308">
        <f>SIMPLvolumes!AR414*SUM(SIMPLvolumes!Z414:AJ414)</f>
        <v>0</v>
      </c>
      <c r="E383" s="308">
        <f>SIMPLvolumes!AS414*SUM(SIMPLvolumes!Z414:AJ414)</f>
        <v>0</v>
      </c>
      <c r="F383" s="308">
        <f>SIMPLvolumes!AT414*SUM(SIMPLvolumes!Z414:AJ414)</f>
        <v>0</v>
      </c>
      <c r="G383" s="308">
        <f>SIMPLvolumes!AU414*SUM(SIMPLvolumes!Z414:AJ414)</f>
        <v>0</v>
      </c>
      <c r="H383" s="308">
        <f t="shared" si="4"/>
        <v>0</v>
      </c>
      <c r="I383" s="308">
        <f t="shared" si="5"/>
        <v>0</v>
      </c>
      <c r="J383" s="308">
        <f>SIMPLvolumes!AW414*SUM(SIMPLvolumes!Z414:AJ414)/3.125</f>
        <v>0</v>
      </c>
      <c r="K383" s="308" t="str">
        <f>SIMPLvolumes!AV414</f>
        <v/>
      </c>
    </row>
    <row r="384">
      <c r="B384" s="308">
        <f>SIMPLvolumes!AP415*SUM(SIMPLvolumes!Z415:AJ415)</f>
        <v>0</v>
      </c>
      <c r="C384" s="308">
        <f>SIMPLvolumes!AQ415*SUM(SIMPLvolumes!Z415:AJ415)</f>
        <v>0</v>
      </c>
      <c r="D384" s="308">
        <f>SIMPLvolumes!AR415*SUM(SIMPLvolumes!Z415:AJ415)</f>
        <v>0</v>
      </c>
      <c r="E384" s="308">
        <f>SIMPLvolumes!AS415*SUM(SIMPLvolumes!Z415:AJ415)</f>
        <v>0</v>
      </c>
      <c r="F384" s="308">
        <f>SIMPLvolumes!AT415*SUM(SIMPLvolumes!Z415:AJ415)</f>
        <v>0</v>
      </c>
      <c r="G384" s="308">
        <f>SIMPLvolumes!AU415*SUM(SIMPLvolumes!Z415:AJ415)</f>
        <v>0</v>
      </c>
      <c r="H384" s="308">
        <f t="shared" si="4"/>
        <v>0</v>
      </c>
      <c r="I384" s="308">
        <f t="shared" si="5"/>
        <v>0</v>
      </c>
      <c r="J384" s="308">
        <f>SIMPLvolumes!AW415*SUM(SIMPLvolumes!Z415:AJ415)/3.125</f>
        <v>0</v>
      </c>
      <c r="K384" s="308" t="str">
        <f>SIMPLvolumes!AV415</f>
        <v/>
      </c>
    </row>
    <row r="385">
      <c r="B385" s="308">
        <f>SIMPLvolumes!AP416*SUM(SIMPLvolumes!Z416:AJ416)</f>
        <v>0</v>
      </c>
      <c r="C385" s="308">
        <f>SIMPLvolumes!AQ416*SUM(SIMPLvolumes!Z416:AJ416)</f>
        <v>0</v>
      </c>
      <c r="D385" s="308">
        <f>SIMPLvolumes!AR416*SUM(SIMPLvolumes!Z416:AJ416)</f>
        <v>0</v>
      </c>
      <c r="E385" s="308">
        <f>SIMPLvolumes!AS416*SUM(SIMPLvolumes!Z416:AJ416)</f>
        <v>0</v>
      </c>
      <c r="F385" s="308">
        <f>SIMPLvolumes!AT416*SUM(SIMPLvolumes!Z416:AJ416)</f>
        <v>0</v>
      </c>
      <c r="G385" s="308">
        <f>SIMPLvolumes!AU416*SUM(SIMPLvolumes!Z416:AJ416)</f>
        <v>0</v>
      </c>
      <c r="H385" s="308">
        <f t="shared" si="4"/>
        <v>0</v>
      </c>
      <c r="I385" s="308">
        <f t="shared" si="5"/>
        <v>0</v>
      </c>
      <c r="J385" s="308">
        <f>SIMPLvolumes!AW416*SUM(SIMPLvolumes!Z416:AJ416)/3.125</f>
        <v>0</v>
      </c>
      <c r="K385" s="308" t="str">
        <f>SIMPLvolumes!AV416</f>
        <v/>
      </c>
    </row>
    <row r="386">
      <c r="B386" s="308">
        <f>SIMPLvolumes!AP417*SUM(SIMPLvolumes!Z417:AJ417)</f>
        <v>0</v>
      </c>
      <c r="C386" s="308">
        <f>SIMPLvolumes!AQ417*SUM(SIMPLvolumes!Z417:AJ417)</f>
        <v>0</v>
      </c>
      <c r="D386" s="308">
        <f>SIMPLvolumes!AR417*SUM(SIMPLvolumes!Z417:AJ417)</f>
        <v>0</v>
      </c>
      <c r="E386" s="308">
        <f>SIMPLvolumes!AS417*SUM(SIMPLvolumes!Z417:AJ417)</f>
        <v>0</v>
      </c>
      <c r="F386" s="308">
        <f>SIMPLvolumes!AT417*SUM(SIMPLvolumes!Z417:AJ417)</f>
        <v>0</v>
      </c>
      <c r="G386" s="308">
        <f>SIMPLvolumes!AU417*SUM(SIMPLvolumes!Z417:AJ417)</f>
        <v>0</v>
      </c>
      <c r="H386" s="308">
        <f t="shared" si="4"/>
        <v>0</v>
      </c>
      <c r="I386" s="308">
        <f t="shared" si="5"/>
        <v>0</v>
      </c>
      <c r="J386" s="308">
        <f>SIMPLvolumes!AW417*SUM(SIMPLvolumes!Z417:AJ417)/3.125</f>
        <v>0</v>
      </c>
      <c r="K386" s="308" t="str">
        <f>SIMPLvolumes!AV417</f>
        <v/>
      </c>
    </row>
    <row r="387">
      <c r="B387" s="308">
        <f>SIMPLvolumes!AP418*SUM(SIMPLvolumes!Z418:AJ418)</f>
        <v>0</v>
      </c>
      <c r="C387" s="308">
        <f>SIMPLvolumes!AQ418*SUM(SIMPLvolumes!Z418:AJ418)</f>
        <v>0</v>
      </c>
      <c r="D387" s="308">
        <f>SIMPLvolumes!AR418*SUM(SIMPLvolumes!Z418:AJ418)</f>
        <v>0</v>
      </c>
      <c r="E387" s="308">
        <f>SIMPLvolumes!AS418*SUM(SIMPLvolumes!Z418:AJ418)</f>
        <v>0</v>
      </c>
      <c r="F387" s="308">
        <f>SIMPLvolumes!AT418*SUM(SIMPLvolumes!Z418:AJ418)</f>
        <v>0</v>
      </c>
      <c r="G387" s="308">
        <f>SIMPLvolumes!AU418*SUM(SIMPLvolumes!Z418:AJ418)</f>
        <v>0</v>
      </c>
      <c r="H387" s="308">
        <f t="shared" si="4"/>
        <v>0</v>
      </c>
      <c r="I387" s="308">
        <f t="shared" si="5"/>
        <v>0</v>
      </c>
      <c r="J387" s="308">
        <f>SIMPLvolumes!AW418*SUM(SIMPLvolumes!Z418:AJ418)/3.125</f>
        <v>0</v>
      </c>
      <c r="K387" s="308" t="str">
        <f>SIMPLvolumes!AV418</f>
        <v/>
      </c>
    </row>
    <row r="388">
      <c r="B388" s="308">
        <f>SIMPLvolumes!AP419*SUM(SIMPLvolumes!Z419:AJ419)</f>
        <v>0</v>
      </c>
      <c r="C388" s="308">
        <f>SIMPLvolumes!AQ419*SUM(SIMPLvolumes!Z419:AJ419)</f>
        <v>0</v>
      </c>
      <c r="D388" s="308">
        <f>SIMPLvolumes!AR419*SUM(SIMPLvolumes!Z419:AJ419)</f>
        <v>0</v>
      </c>
      <c r="E388" s="308">
        <f>SIMPLvolumes!AS419*SUM(SIMPLvolumes!Z419:AJ419)</f>
        <v>0</v>
      </c>
      <c r="F388" s="308">
        <f>SIMPLvolumes!AT419*SUM(SIMPLvolumes!Z419:AJ419)</f>
        <v>0</v>
      </c>
      <c r="G388" s="308">
        <f>SIMPLvolumes!AU419*SUM(SIMPLvolumes!Z419:AJ419)</f>
        <v>0</v>
      </c>
      <c r="H388" s="308">
        <f t="shared" si="4"/>
        <v>0</v>
      </c>
      <c r="I388" s="308">
        <f t="shared" si="5"/>
        <v>0</v>
      </c>
      <c r="J388" s="308">
        <f>SIMPLvolumes!AW419*SUM(SIMPLvolumes!Z419:AJ419)/3.125</f>
        <v>0</v>
      </c>
      <c r="K388" s="308" t="str">
        <f>SIMPLvolumes!AV419</f>
        <v/>
      </c>
    </row>
    <row r="389">
      <c r="B389" s="308">
        <f>SIMPLvolumes!AP420*SUM(SIMPLvolumes!Z420:AJ420)</f>
        <v>0</v>
      </c>
      <c r="C389" s="308">
        <f>SIMPLvolumes!AQ420*SUM(SIMPLvolumes!Z420:AJ420)</f>
        <v>0</v>
      </c>
      <c r="D389" s="308">
        <f>SIMPLvolumes!AR420*SUM(SIMPLvolumes!Z420:AJ420)</f>
        <v>0</v>
      </c>
      <c r="E389" s="308">
        <f>SIMPLvolumes!AS420*SUM(SIMPLvolumes!Z420:AJ420)</f>
        <v>0</v>
      </c>
      <c r="F389" s="308">
        <f>SIMPLvolumes!AT420*SUM(SIMPLvolumes!Z420:AJ420)</f>
        <v>0</v>
      </c>
      <c r="G389" s="308">
        <f>SIMPLvolumes!AU420*SUM(SIMPLvolumes!Z420:AJ420)</f>
        <v>0</v>
      </c>
      <c r="H389" s="308">
        <f t="shared" si="4"/>
        <v>0</v>
      </c>
      <c r="I389" s="308">
        <f t="shared" si="5"/>
        <v>0</v>
      </c>
      <c r="J389" s="308">
        <f>SIMPLvolumes!AW420*SUM(SIMPLvolumes!Z420:AJ420)/3.125</f>
        <v>0</v>
      </c>
      <c r="K389" s="308" t="str">
        <f>SIMPLvolumes!AV420</f>
        <v/>
      </c>
    </row>
    <row r="390">
      <c r="B390" s="308">
        <f>SIMPLvolumes!AP421*SUM(SIMPLvolumes!Z421:AJ421)</f>
        <v>0</v>
      </c>
      <c r="C390" s="308">
        <f>SIMPLvolumes!AQ421*SUM(SIMPLvolumes!Z421:AJ421)</f>
        <v>0</v>
      </c>
      <c r="D390" s="308">
        <f>SIMPLvolumes!AR421*SUM(SIMPLvolumes!Z421:AJ421)</f>
        <v>0</v>
      </c>
      <c r="E390" s="308">
        <f>SIMPLvolumes!AS421*SUM(SIMPLvolumes!Z421:AJ421)</f>
        <v>0</v>
      </c>
      <c r="F390" s="308">
        <f>SIMPLvolumes!AT421*SUM(SIMPLvolumes!Z421:AJ421)</f>
        <v>0</v>
      </c>
      <c r="G390" s="308">
        <f>SIMPLvolumes!AU421*SUM(SIMPLvolumes!Z421:AJ421)</f>
        <v>0</v>
      </c>
      <c r="H390" s="308">
        <f t="shared" si="4"/>
        <v>0</v>
      </c>
      <c r="I390" s="308">
        <f t="shared" si="5"/>
        <v>0</v>
      </c>
      <c r="J390" s="308">
        <f>SIMPLvolumes!AW421*SUM(SIMPLvolumes!Z421:AJ421)/3.125</f>
        <v>0</v>
      </c>
      <c r="K390" s="308" t="str">
        <f>SIMPLvolumes!AV421</f>
        <v/>
      </c>
    </row>
    <row r="391">
      <c r="B391" s="308">
        <f>SIMPLvolumes!AP422*SUM(SIMPLvolumes!Z422:AJ422)</f>
        <v>0</v>
      </c>
      <c r="C391" s="308">
        <f>SIMPLvolumes!AQ422*SUM(SIMPLvolumes!Z422:AJ422)</f>
        <v>0</v>
      </c>
      <c r="D391" s="308">
        <f>SIMPLvolumes!AR422*SUM(SIMPLvolumes!Z422:AJ422)</f>
        <v>0</v>
      </c>
      <c r="E391" s="308">
        <f>SIMPLvolumes!AS422*SUM(SIMPLvolumes!Z422:AJ422)</f>
        <v>0</v>
      </c>
      <c r="F391" s="308">
        <f>SIMPLvolumes!AT422*SUM(SIMPLvolumes!Z422:AJ422)</f>
        <v>0</v>
      </c>
      <c r="G391" s="308">
        <f>SIMPLvolumes!AU422*SUM(SIMPLvolumes!Z422:AJ422)</f>
        <v>0</v>
      </c>
      <c r="H391" s="308">
        <f t="shared" si="4"/>
        <v>0</v>
      </c>
      <c r="I391" s="308">
        <f t="shared" si="5"/>
        <v>0</v>
      </c>
      <c r="J391" s="308">
        <f>SIMPLvolumes!AW422*SUM(SIMPLvolumes!Z422:AJ422)/3.125</f>
        <v>0</v>
      </c>
      <c r="K391" s="308" t="str">
        <f>SIMPLvolumes!AV422</f>
        <v/>
      </c>
    </row>
    <row r="392">
      <c r="B392" s="308">
        <f>SIMPLvolumes!AP423*SUM(SIMPLvolumes!Z423:AJ423)</f>
        <v>0</v>
      </c>
      <c r="C392" s="308">
        <f>SIMPLvolumes!AQ423*SUM(SIMPLvolumes!Z423:AJ423)</f>
        <v>0</v>
      </c>
      <c r="D392" s="308">
        <f>SIMPLvolumes!AR423*SUM(SIMPLvolumes!Z423:AJ423)</f>
        <v>0</v>
      </c>
      <c r="E392" s="308">
        <f>SIMPLvolumes!AS423*SUM(SIMPLvolumes!Z423:AJ423)</f>
        <v>0</v>
      </c>
      <c r="F392" s="308">
        <f>SIMPLvolumes!AT423*SUM(SIMPLvolumes!Z423:AJ423)</f>
        <v>0</v>
      </c>
      <c r="G392" s="308">
        <f>SIMPLvolumes!AU423*SUM(SIMPLvolumes!Z423:AJ423)</f>
        <v>0</v>
      </c>
      <c r="H392" s="308">
        <f t="shared" si="4"/>
        <v>0</v>
      </c>
      <c r="I392" s="308">
        <f t="shared" si="5"/>
        <v>0</v>
      </c>
      <c r="J392" s="308">
        <f>SIMPLvolumes!AW423*SUM(SIMPLvolumes!Z423:AJ423)/3.125</f>
        <v>0</v>
      </c>
      <c r="K392" s="308" t="str">
        <f>SIMPLvolumes!AV423</f>
        <v/>
      </c>
    </row>
    <row r="393">
      <c r="B393" s="308">
        <f>SIMPLvolumes!AP424*SUM(SIMPLvolumes!Z424:AJ424)</f>
        <v>0</v>
      </c>
      <c r="C393" s="308">
        <f>SIMPLvolumes!AQ424*SUM(SIMPLvolumes!Z424:AJ424)</f>
        <v>0</v>
      </c>
      <c r="D393" s="308">
        <f>SIMPLvolumes!AR424*SUM(SIMPLvolumes!Z424:AJ424)</f>
        <v>0</v>
      </c>
      <c r="E393" s="308">
        <f>SIMPLvolumes!AS424*SUM(SIMPLvolumes!Z424:AJ424)</f>
        <v>0</v>
      </c>
      <c r="F393" s="308">
        <f>SIMPLvolumes!AT424*SUM(SIMPLvolumes!Z424:AJ424)</f>
        <v>0</v>
      </c>
      <c r="G393" s="308">
        <f>SIMPLvolumes!AU424*SUM(SIMPLvolumes!Z424:AJ424)</f>
        <v>0</v>
      </c>
      <c r="H393" s="308">
        <f t="shared" si="4"/>
        <v>0</v>
      </c>
      <c r="I393" s="308">
        <f t="shared" si="5"/>
        <v>0</v>
      </c>
      <c r="J393" s="308">
        <f>SIMPLvolumes!AW424*SUM(SIMPLvolumes!Z424:AJ424)/3.125</f>
        <v>0</v>
      </c>
      <c r="K393" s="308" t="str">
        <f>SIMPLvolumes!AV424</f>
        <v/>
      </c>
    </row>
    <row r="394">
      <c r="B394" s="308">
        <f>SIMPLvolumes!AP425*SUM(SIMPLvolumes!Z425:AJ425)</f>
        <v>0</v>
      </c>
      <c r="C394" s="308">
        <f>SIMPLvolumes!AQ425*SUM(SIMPLvolumes!Z425:AJ425)</f>
        <v>0</v>
      </c>
      <c r="D394" s="308">
        <f>SIMPLvolumes!AR425*SUM(SIMPLvolumes!Z425:AJ425)</f>
        <v>0</v>
      </c>
      <c r="E394" s="308">
        <f>SIMPLvolumes!AS425*SUM(SIMPLvolumes!Z425:AJ425)</f>
        <v>0</v>
      </c>
      <c r="F394" s="308">
        <f>SIMPLvolumes!AT425*SUM(SIMPLvolumes!Z425:AJ425)</f>
        <v>0</v>
      </c>
      <c r="G394" s="308">
        <f>SIMPLvolumes!AU425*SUM(SIMPLvolumes!Z425:AJ425)</f>
        <v>0</v>
      </c>
      <c r="H394" s="308">
        <f t="shared" si="4"/>
        <v>0</v>
      </c>
      <c r="I394" s="308">
        <f t="shared" si="5"/>
        <v>0</v>
      </c>
      <c r="J394" s="308">
        <f>SIMPLvolumes!AW425*SUM(SIMPLvolumes!Z425:AJ425)/3.125</f>
        <v>0</v>
      </c>
      <c r="K394" s="308" t="str">
        <f>SIMPLvolumes!AV425</f>
        <v/>
      </c>
    </row>
    <row r="395">
      <c r="B395" s="308">
        <f>SIMPLvolumes!AP426*SUM(SIMPLvolumes!Z426:AJ426)</f>
        <v>0</v>
      </c>
      <c r="C395" s="308">
        <f>SIMPLvolumes!AQ426*SUM(SIMPLvolumes!Z426:AJ426)</f>
        <v>0</v>
      </c>
      <c r="D395" s="308">
        <f>SIMPLvolumes!AR426*SUM(SIMPLvolumes!Z426:AJ426)</f>
        <v>0</v>
      </c>
      <c r="E395" s="308">
        <f>SIMPLvolumes!AS426*SUM(SIMPLvolumes!Z426:AJ426)</f>
        <v>0</v>
      </c>
      <c r="F395" s="308">
        <f>SIMPLvolumes!AT426*SUM(SIMPLvolumes!Z426:AJ426)</f>
        <v>0</v>
      </c>
      <c r="G395" s="308">
        <f>SIMPLvolumes!AU426*SUM(SIMPLvolumes!Z426:AJ426)</f>
        <v>0</v>
      </c>
      <c r="H395" s="308">
        <f t="shared" si="4"/>
        <v>0</v>
      </c>
      <c r="I395" s="308">
        <f t="shared" si="5"/>
        <v>0</v>
      </c>
      <c r="J395" s="308">
        <f>SIMPLvolumes!AW426*SUM(SIMPLvolumes!Z426:AJ426)/3.125</f>
        <v>0</v>
      </c>
      <c r="K395" s="308" t="str">
        <f>SIMPLvolumes!AV426</f>
        <v/>
      </c>
    </row>
    <row r="396">
      <c r="B396" s="308">
        <f>SIMPLvolumes!AP427*SUM(SIMPLvolumes!Z427:AJ427)</f>
        <v>0</v>
      </c>
      <c r="C396" s="308">
        <f>SIMPLvolumes!AQ427*SUM(SIMPLvolumes!Z427:AJ427)</f>
        <v>0</v>
      </c>
      <c r="D396" s="308">
        <f>SIMPLvolumes!AR427*SUM(SIMPLvolumes!Z427:AJ427)</f>
        <v>0</v>
      </c>
      <c r="E396" s="308">
        <f>SIMPLvolumes!AS427*SUM(SIMPLvolumes!Z427:AJ427)</f>
        <v>0</v>
      </c>
      <c r="F396" s="308">
        <f>SIMPLvolumes!AT427*SUM(SIMPLvolumes!Z427:AJ427)</f>
        <v>0</v>
      </c>
      <c r="G396" s="308">
        <f>SIMPLvolumes!AU427*SUM(SIMPLvolumes!Z427:AJ427)</f>
        <v>0</v>
      </c>
      <c r="H396" s="308">
        <f t="shared" si="4"/>
        <v>0</v>
      </c>
      <c r="I396" s="308">
        <f t="shared" si="5"/>
        <v>0</v>
      </c>
      <c r="J396" s="308">
        <f>SIMPLvolumes!AW427*SUM(SIMPLvolumes!Z427:AJ427)/3.125</f>
        <v>0</v>
      </c>
      <c r="K396" s="308" t="str">
        <f>SIMPLvolumes!AV427</f>
        <v/>
      </c>
    </row>
    <row r="397">
      <c r="B397" s="308">
        <f>SIMPLvolumes!AP428*SUM(SIMPLvolumes!Z428:AJ428)</f>
        <v>0</v>
      </c>
      <c r="C397" s="308">
        <f>SIMPLvolumes!AQ428*SUM(SIMPLvolumes!Z428:AJ428)</f>
        <v>0</v>
      </c>
      <c r="D397" s="308">
        <f>SIMPLvolumes!AR428*SUM(SIMPLvolumes!Z428:AJ428)</f>
        <v>0</v>
      </c>
      <c r="E397" s="308">
        <f>SIMPLvolumes!AS428*SUM(SIMPLvolumes!Z428:AJ428)</f>
        <v>0</v>
      </c>
      <c r="F397" s="308">
        <f>SIMPLvolumes!AT428*SUM(SIMPLvolumes!Z428:AJ428)</f>
        <v>0</v>
      </c>
      <c r="G397" s="308">
        <f>SIMPLvolumes!AU428*SUM(SIMPLvolumes!Z428:AJ428)</f>
        <v>0</v>
      </c>
      <c r="H397" s="308">
        <f t="shared" si="4"/>
        <v>0</v>
      </c>
      <c r="I397" s="308">
        <f t="shared" si="5"/>
        <v>0</v>
      </c>
      <c r="J397" s="308">
        <f>SIMPLvolumes!AW428*SUM(SIMPLvolumes!Z428:AJ428)/3.125</f>
        <v>0</v>
      </c>
      <c r="K397" s="308" t="str">
        <f>SIMPLvolumes!AV428</f>
        <v/>
      </c>
    </row>
    <row r="398">
      <c r="B398" s="308">
        <f>SIMPLvolumes!AP429*SUM(SIMPLvolumes!Z429:AJ429)</f>
        <v>0</v>
      </c>
      <c r="C398" s="308">
        <f>SIMPLvolumes!AQ429*SUM(SIMPLvolumes!Z429:AJ429)</f>
        <v>0</v>
      </c>
      <c r="D398" s="308">
        <f>SIMPLvolumes!AR429*SUM(SIMPLvolumes!Z429:AJ429)</f>
        <v>0</v>
      </c>
      <c r="E398" s="308">
        <f>SIMPLvolumes!AS429*SUM(SIMPLvolumes!Z429:AJ429)</f>
        <v>0</v>
      </c>
      <c r="F398" s="308">
        <f>SIMPLvolumes!AT429*SUM(SIMPLvolumes!Z429:AJ429)</f>
        <v>0</v>
      </c>
      <c r="G398" s="308">
        <f>SIMPLvolumes!AU429*SUM(SIMPLvolumes!Z429:AJ429)</f>
        <v>0</v>
      </c>
      <c r="H398" s="308">
        <f t="shared" si="4"/>
        <v>0</v>
      </c>
      <c r="I398" s="308">
        <f t="shared" si="5"/>
        <v>0</v>
      </c>
      <c r="J398" s="308">
        <f>SIMPLvolumes!AW429*SUM(SIMPLvolumes!Z429:AJ429)/3.125</f>
        <v>0</v>
      </c>
      <c r="K398" s="308" t="str">
        <f>SIMPLvolumes!AV429</f>
        <v/>
      </c>
    </row>
    <row r="399">
      <c r="B399" s="308">
        <f>SIMPLvolumes!AP430*SUM(SIMPLvolumes!Z430:AJ430)</f>
        <v>0</v>
      </c>
      <c r="C399" s="308">
        <f>SIMPLvolumes!AQ430*SUM(SIMPLvolumes!Z430:AJ430)</f>
        <v>0</v>
      </c>
      <c r="D399" s="308">
        <f>SIMPLvolumes!AR430*SUM(SIMPLvolumes!Z430:AJ430)</f>
        <v>0</v>
      </c>
      <c r="E399" s="308">
        <f>SIMPLvolumes!AS430*SUM(SIMPLvolumes!Z430:AJ430)</f>
        <v>0</v>
      </c>
      <c r="F399" s="308">
        <f>SIMPLvolumes!AT430*SUM(SIMPLvolumes!Z430:AJ430)</f>
        <v>0</v>
      </c>
      <c r="G399" s="308">
        <f>SIMPLvolumes!AU430*SUM(SIMPLvolumes!Z430:AJ430)</f>
        <v>0</v>
      </c>
      <c r="H399" s="308">
        <f t="shared" si="4"/>
        <v>0</v>
      </c>
      <c r="I399" s="308">
        <f t="shared" si="5"/>
        <v>0</v>
      </c>
      <c r="J399" s="308">
        <f>SIMPLvolumes!AW430*SUM(SIMPLvolumes!Z430:AJ430)/3.125</f>
        <v>0</v>
      </c>
      <c r="K399" s="308" t="str">
        <f>SIMPLvolumes!AV430</f>
        <v/>
      </c>
    </row>
    <row r="400">
      <c r="B400" s="308">
        <f>SIMPLvolumes!AP431*SUM(SIMPLvolumes!Z431:AJ431)</f>
        <v>0</v>
      </c>
      <c r="C400" s="308">
        <f>SIMPLvolumes!AQ431*SUM(SIMPLvolumes!Z431:AJ431)</f>
        <v>0</v>
      </c>
      <c r="D400" s="308">
        <f>SIMPLvolumes!AR431*SUM(SIMPLvolumes!Z431:AJ431)</f>
        <v>0</v>
      </c>
      <c r="E400" s="308">
        <f>SIMPLvolumes!AS431*SUM(SIMPLvolumes!Z431:AJ431)</f>
        <v>0</v>
      </c>
      <c r="F400" s="308">
        <f>SIMPLvolumes!AT431*SUM(SIMPLvolumes!Z431:AJ431)</f>
        <v>0</v>
      </c>
      <c r="G400" s="308">
        <f>SIMPLvolumes!AU431*SUM(SIMPLvolumes!Z431:AJ431)</f>
        <v>0</v>
      </c>
      <c r="H400" s="308">
        <f t="shared" si="4"/>
        <v>0</v>
      </c>
      <c r="I400" s="308">
        <f t="shared" si="5"/>
        <v>0</v>
      </c>
      <c r="J400" s="308">
        <f>SIMPLvolumes!AW431*SUM(SIMPLvolumes!Z431:AJ431)/3.125</f>
        <v>0</v>
      </c>
      <c r="K400" s="308" t="str">
        <f>SIMPLvolumes!AV431</f>
        <v/>
      </c>
    </row>
    <row r="401">
      <c r="B401" s="308">
        <f>SIMPLvolumes!AP432*SUM(SIMPLvolumes!Z432:AJ432)</f>
        <v>0</v>
      </c>
      <c r="C401" s="308">
        <f>SIMPLvolumes!AQ432*SUM(SIMPLvolumes!Z432:AJ432)</f>
        <v>0</v>
      </c>
      <c r="D401" s="308">
        <f>SIMPLvolumes!AR432*SUM(SIMPLvolumes!Z432:AJ432)</f>
        <v>0</v>
      </c>
      <c r="E401" s="308">
        <f>SIMPLvolumes!AS432*SUM(SIMPLvolumes!Z432:AJ432)</f>
        <v>0</v>
      </c>
      <c r="F401" s="308">
        <f>SIMPLvolumes!AT432*SUM(SIMPLvolumes!Z432:AJ432)</f>
        <v>0</v>
      </c>
      <c r="G401" s="308">
        <f>SIMPLvolumes!AU432*SUM(SIMPLvolumes!Z432:AJ432)</f>
        <v>0</v>
      </c>
      <c r="H401" s="308">
        <f t="shared" si="4"/>
        <v>0</v>
      </c>
      <c r="I401" s="308">
        <f t="shared" si="5"/>
        <v>0</v>
      </c>
      <c r="J401" s="308">
        <f>SIMPLvolumes!AW432*SUM(SIMPLvolumes!Z432:AJ432)/3.125</f>
        <v>0</v>
      </c>
      <c r="K401" s="308" t="str">
        <f>SIMPLvolumes!AV432</f>
        <v/>
      </c>
    </row>
    <row r="402">
      <c r="B402" s="308">
        <f>SIMPLvolumes!AP433*SUM(SIMPLvolumes!Z433:AJ433)</f>
        <v>0</v>
      </c>
      <c r="C402" s="308">
        <f>SIMPLvolumes!AQ433*SUM(SIMPLvolumes!Z433:AJ433)</f>
        <v>0</v>
      </c>
      <c r="D402" s="308">
        <f>SIMPLvolumes!AR433*SUM(SIMPLvolumes!Z433:AJ433)</f>
        <v>0</v>
      </c>
      <c r="E402" s="308">
        <f>SIMPLvolumes!AS433*SUM(SIMPLvolumes!Z433:AJ433)</f>
        <v>0</v>
      </c>
      <c r="F402" s="308">
        <f>SIMPLvolumes!AT433*SUM(SIMPLvolumes!Z433:AJ433)</f>
        <v>0</v>
      </c>
      <c r="G402" s="308">
        <f>SIMPLvolumes!AU433*SUM(SIMPLvolumes!Z433:AJ433)</f>
        <v>0</v>
      </c>
      <c r="H402" s="308">
        <f t="shared" si="4"/>
        <v>0</v>
      </c>
      <c r="I402" s="308">
        <f t="shared" si="5"/>
        <v>0</v>
      </c>
      <c r="J402" s="308">
        <f>SIMPLvolumes!AW433*SUM(SIMPLvolumes!Z433:AJ433)/3.125</f>
        <v>0</v>
      </c>
      <c r="K402" s="308" t="str">
        <f>SIMPLvolumes!AV433</f>
        <v/>
      </c>
    </row>
    <row r="403">
      <c r="B403" s="308">
        <f>SIMPLvolumes!AP434*SUM(SIMPLvolumes!Z434:AJ434)</f>
        <v>0</v>
      </c>
      <c r="C403" s="308">
        <f>SIMPLvolumes!AQ434*SUM(SIMPLvolumes!Z434:AJ434)</f>
        <v>0</v>
      </c>
      <c r="D403" s="308">
        <f>SIMPLvolumes!AR434*SUM(SIMPLvolumes!Z434:AJ434)</f>
        <v>0</v>
      </c>
      <c r="E403" s="308">
        <f>SIMPLvolumes!AS434*SUM(SIMPLvolumes!Z434:AJ434)</f>
        <v>0</v>
      </c>
      <c r="F403" s="308">
        <f>SIMPLvolumes!AT434*SUM(SIMPLvolumes!Z434:AJ434)</f>
        <v>0</v>
      </c>
      <c r="G403" s="308">
        <f>SIMPLvolumes!AU434*SUM(SIMPLvolumes!Z434:AJ434)</f>
        <v>0</v>
      </c>
      <c r="H403" s="308">
        <f t="shared" si="4"/>
        <v>0</v>
      </c>
      <c r="I403" s="308">
        <f t="shared" si="5"/>
        <v>0</v>
      </c>
      <c r="J403" s="308">
        <f>SIMPLvolumes!AW434*SUM(SIMPLvolumes!Z434:AJ434)/3.125</f>
        <v>0</v>
      </c>
      <c r="K403" s="308" t="str">
        <f>SIMPLvolumes!AV434</f>
        <v/>
      </c>
    </row>
    <row r="404">
      <c r="B404" s="308">
        <f>SIMPLvolumes!AP435*SUM(SIMPLvolumes!Z435:AJ435)</f>
        <v>0</v>
      </c>
      <c r="C404" s="308">
        <f>SIMPLvolumes!AQ435*SUM(SIMPLvolumes!Z435:AJ435)</f>
        <v>0</v>
      </c>
      <c r="D404" s="308">
        <f>SIMPLvolumes!AR435*SUM(SIMPLvolumes!Z435:AJ435)</f>
        <v>0</v>
      </c>
      <c r="E404" s="308">
        <f>SIMPLvolumes!AS435*SUM(SIMPLvolumes!Z435:AJ435)</f>
        <v>0</v>
      </c>
      <c r="F404" s="308">
        <f>SIMPLvolumes!AT435*SUM(SIMPLvolumes!Z435:AJ435)</f>
        <v>0</v>
      </c>
      <c r="G404" s="308">
        <f>SIMPLvolumes!AU435*SUM(SIMPLvolumes!Z435:AJ435)</f>
        <v>0</v>
      </c>
      <c r="H404" s="308">
        <f t="shared" si="4"/>
        <v>0</v>
      </c>
      <c r="I404" s="308">
        <f t="shared" si="5"/>
        <v>0</v>
      </c>
      <c r="J404" s="308">
        <f>SIMPLvolumes!AW435*SUM(SIMPLvolumes!Z435:AJ435)/3.125</f>
        <v>0</v>
      </c>
      <c r="K404" s="308" t="str">
        <f>SIMPLvolumes!AV435</f>
        <v/>
      </c>
    </row>
    <row r="405">
      <c r="B405" s="308">
        <f>SIMPLvolumes!AP436*SUM(SIMPLvolumes!Z436:AJ436)</f>
        <v>0</v>
      </c>
      <c r="C405" s="308">
        <f>SIMPLvolumes!AQ436*SUM(SIMPLvolumes!Z436:AJ436)</f>
        <v>0</v>
      </c>
      <c r="D405" s="308">
        <f>SIMPLvolumes!AR436*SUM(SIMPLvolumes!Z436:AJ436)</f>
        <v>0</v>
      </c>
      <c r="E405" s="308">
        <f>SIMPLvolumes!AS436*SUM(SIMPLvolumes!Z436:AJ436)</f>
        <v>0</v>
      </c>
      <c r="F405" s="308">
        <f>SIMPLvolumes!AT436*SUM(SIMPLvolumes!Z436:AJ436)</f>
        <v>0</v>
      </c>
      <c r="G405" s="308">
        <f>SIMPLvolumes!AU436*SUM(SIMPLvolumes!Z436:AJ436)</f>
        <v>0</v>
      </c>
      <c r="H405" s="308">
        <f t="shared" si="4"/>
        <v>0</v>
      </c>
      <c r="I405" s="308">
        <f t="shared" si="5"/>
        <v>0</v>
      </c>
      <c r="J405" s="308">
        <f>SIMPLvolumes!AW436*SUM(SIMPLvolumes!Z436:AJ436)/3.125</f>
        <v>0</v>
      </c>
      <c r="K405" s="308" t="str">
        <f>SIMPLvolumes!AV436</f>
        <v/>
      </c>
    </row>
    <row r="406">
      <c r="B406" s="308">
        <f>SIMPLvolumes!AP437*SUM(SIMPLvolumes!Z437:AJ437)</f>
        <v>0</v>
      </c>
      <c r="C406" s="308">
        <f>SIMPLvolumes!AQ437*SUM(SIMPLvolumes!Z437:AJ437)</f>
        <v>0</v>
      </c>
      <c r="D406" s="308">
        <f>SIMPLvolumes!AR437*SUM(SIMPLvolumes!Z437:AJ437)</f>
        <v>0</v>
      </c>
      <c r="E406" s="308">
        <f>SIMPLvolumes!AS437*SUM(SIMPLvolumes!Z437:AJ437)</f>
        <v>0</v>
      </c>
      <c r="F406" s="308">
        <f>SIMPLvolumes!AT437*SUM(SIMPLvolumes!Z437:AJ437)</f>
        <v>0</v>
      </c>
      <c r="G406" s="308">
        <f>SIMPLvolumes!AU437*SUM(SIMPLvolumes!Z437:AJ437)</f>
        <v>0</v>
      </c>
      <c r="H406" s="308">
        <f t="shared" si="4"/>
        <v>0</v>
      </c>
      <c r="I406" s="308">
        <f t="shared" si="5"/>
        <v>0</v>
      </c>
      <c r="J406" s="308">
        <f>SIMPLvolumes!AW437*SUM(SIMPLvolumes!Z437:AJ437)/3.125</f>
        <v>0</v>
      </c>
      <c r="K406" s="308" t="str">
        <f>SIMPLvolumes!AV437</f>
        <v/>
      </c>
    </row>
    <row r="407">
      <c r="B407" s="308">
        <f>SIMPLvolumes!AP438*SUM(SIMPLvolumes!Z438:AJ438)</f>
        <v>0</v>
      </c>
      <c r="C407" s="308">
        <f>SIMPLvolumes!AQ438*SUM(SIMPLvolumes!Z438:AJ438)</f>
        <v>0</v>
      </c>
      <c r="D407" s="308">
        <f>SIMPLvolumes!AR438*SUM(SIMPLvolumes!Z438:AJ438)</f>
        <v>0</v>
      </c>
      <c r="E407" s="308">
        <f>SIMPLvolumes!AS438*SUM(SIMPLvolumes!Z438:AJ438)</f>
        <v>0</v>
      </c>
      <c r="F407" s="308">
        <f>SIMPLvolumes!AT438*SUM(SIMPLvolumes!Z438:AJ438)</f>
        <v>0</v>
      </c>
      <c r="G407" s="308">
        <f>SIMPLvolumes!AU438*SUM(SIMPLvolumes!Z438:AJ438)</f>
        <v>0</v>
      </c>
      <c r="H407" s="308">
        <f t="shared" si="4"/>
        <v>0</v>
      </c>
      <c r="I407" s="308">
        <f t="shared" si="5"/>
        <v>0</v>
      </c>
      <c r="J407" s="308">
        <f>SIMPLvolumes!AW438*SUM(SIMPLvolumes!Z438:AJ438)/3.125</f>
        <v>0</v>
      </c>
      <c r="K407" s="308" t="str">
        <f>SIMPLvolumes!AV438</f>
        <v/>
      </c>
    </row>
    <row r="408">
      <c r="B408" s="308">
        <f>SIMPLvolumes!AP439*SUM(SIMPLvolumes!Z439:AJ439)</f>
        <v>0</v>
      </c>
      <c r="C408" s="308">
        <f>SIMPLvolumes!AQ439*SUM(SIMPLvolumes!Z439:AJ439)</f>
        <v>0</v>
      </c>
      <c r="D408" s="308">
        <f>SIMPLvolumes!AR439*SUM(SIMPLvolumes!Z439:AJ439)</f>
        <v>0</v>
      </c>
      <c r="E408" s="308">
        <f>SIMPLvolumes!AS439*SUM(SIMPLvolumes!Z439:AJ439)</f>
        <v>0</v>
      </c>
      <c r="F408" s="308">
        <f>SIMPLvolumes!AT439*SUM(SIMPLvolumes!Z439:AJ439)</f>
        <v>0</v>
      </c>
      <c r="G408" s="308">
        <f>SIMPLvolumes!AU439*SUM(SIMPLvolumes!Z439:AJ439)</f>
        <v>0</v>
      </c>
      <c r="H408" s="308">
        <f t="shared" si="4"/>
        <v>0</v>
      </c>
      <c r="I408" s="308">
        <f t="shared" si="5"/>
        <v>0</v>
      </c>
      <c r="J408" s="308">
        <f>SIMPLvolumes!AW439*SUM(SIMPLvolumes!Z439:AJ439)/3.125</f>
        <v>0</v>
      </c>
      <c r="K408" s="308" t="str">
        <f>SIMPLvolumes!AV439</f>
        <v/>
      </c>
    </row>
    <row r="409">
      <c r="B409" s="308">
        <f>SIMPLvolumes!AP440*SUM(SIMPLvolumes!Z440:AJ440)</f>
        <v>0</v>
      </c>
      <c r="C409" s="308">
        <f>SIMPLvolumes!AQ440*SUM(SIMPLvolumes!Z440:AJ440)</f>
        <v>0</v>
      </c>
      <c r="D409" s="308">
        <f>SIMPLvolumes!AR440*SUM(SIMPLvolumes!Z440:AJ440)</f>
        <v>0</v>
      </c>
      <c r="E409" s="308">
        <f>SIMPLvolumes!AS440*SUM(SIMPLvolumes!Z440:AJ440)</f>
        <v>0</v>
      </c>
      <c r="F409" s="308">
        <f>SIMPLvolumes!AT440*SUM(SIMPLvolumes!Z440:AJ440)</f>
        <v>0</v>
      </c>
      <c r="G409" s="308">
        <f>SIMPLvolumes!AU440*SUM(SIMPLvolumes!Z440:AJ440)</f>
        <v>0</v>
      </c>
      <c r="H409" s="308">
        <f t="shared" si="4"/>
        <v>0</v>
      </c>
      <c r="I409" s="308">
        <f t="shared" si="5"/>
        <v>0</v>
      </c>
      <c r="J409" s="308">
        <f>SIMPLvolumes!AW440*SUM(SIMPLvolumes!Z440:AJ440)/3.125</f>
        <v>0</v>
      </c>
      <c r="K409" s="308" t="str">
        <f>SIMPLvolumes!AV440</f>
        <v/>
      </c>
    </row>
    <row r="410">
      <c r="B410" s="308">
        <f>SIMPLvolumes!AP441*SUM(SIMPLvolumes!Z441:AJ441)</f>
        <v>0</v>
      </c>
      <c r="C410" s="308">
        <f>SIMPLvolumes!AQ441*SUM(SIMPLvolumes!Z441:AJ441)</f>
        <v>0</v>
      </c>
      <c r="D410" s="308">
        <f>SIMPLvolumes!AR441*SUM(SIMPLvolumes!Z441:AJ441)</f>
        <v>0</v>
      </c>
      <c r="E410" s="308">
        <f>SIMPLvolumes!AS441*SUM(SIMPLvolumes!Z441:AJ441)</f>
        <v>0</v>
      </c>
      <c r="F410" s="308">
        <f>SIMPLvolumes!AT441*SUM(SIMPLvolumes!Z441:AJ441)</f>
        <v>0</v>
      </c>
      <c r="G410" s="308">
        <f>SIMPLvolumes!AU441*SUM(SIMPLvolumes!Z441:AJ441)</f>
        <v>0</v>
      </c>
      <c r="H410" s="308">
        <f t="shared" si="4"/>
        <v>0</v>
      </c>
      <c r="I410" s="308">
        <f t="shared" si="5"/>
        <v>0</v>
      </c>
      <c r="J410" s="308">
        <f>SIMPLvolumes!AW441*SUM(SIMPLvolumes!Z441:AJ441)/3.125</f>
        <v>0</v>
      </c>
      <c r="K410" s="308" t="str">
        <f>SIMPLvolumes!AV441</f>
        <v/>
      </c>
    </row>
    <row r="411">
      <c r="B411" s="308">
        <f>SIMPLvolumes!AP442*SUM(SIMPLvolumes!Z442:AJ442)</f>
        <v>0</v>
      </c>
      <c r="C411" s="308">
        <f>SIMPLvolumes!AQ442*SUM(SIMPLvolumes!Z442:AJ442)</f>
        <v>0</v>
      </c>
      <c r="D411" s="308">
        <f>SIMPLvolumes!AR442*SUM(SIMPLvolumes!Z442:AJ442)</f>
        <v>0</v>
      </c>
      <c r="E411" s="308">
        <f>SIMPLvolumes!AS442*SUM(SIMPLvolumes!Z442:AJ442)</f>
        <v>0</v>
      </c>
      <c r="F411" s="308">
        <f>SIMPLvolumes!AT442*SUM(SIMPLvolumes!Z442:AJ442)</f>
        <v>0</v>
      </c>
      <c r="G411" s="308">
        <f>SIMPLvolumes!AU442*SUM(SIMPLvolumes!Z442:AJ442)</f>
        <v>0</v>
      </c>
      <c r="H411" s="308">
        <f t="shared" si="4"/>
        <v>0</v>
      </c>
      <c r="I411" s="308">
        <f t="shared" si="5"/>
        <v>0</v>
      </c>
      <c r="J411" s="308">
        <f>SIMPLvolumes!AW442*SUM(SIMPLvolumes!Z442:AJ442)/3.125</f>
        <v>0</v>
      </c>
      <c r="K411" s="308" t="str">
        <f>SIMPLvolumes!AV442</f>
        <v/>
      </c>
    </row>
    <row r="412">
      <c r="B412" s="308">
        <f>SIMPLvolumes!AP443*SUM(SIMPLvolumes!Z443:AJ443)</f>
        <v>0</v>
      </c>
      <c r="C412" s="308">
        <f>SIMPLvolumes!AQ443*SUM(SIMPLvolumes!Z443:AJ443)</f>
        <v>0</v>
      </c>
      <c r="D412" s="308">
        <f>SIMPLvolumes!AR443*SUM(SIMPLvolumes!Z443:AJ443)</f>
        <v>0</v>
      </c>
      <c r="E412" s="308">
        <f>SIMPLvolumes!AS443*SUM(SIMPLvolumes!Z443:AJ443)</f>
        <v>0</v>
      </c>
      <c r="F412" s="308">
        <f>SIMPLvolumes!AT443*SUM(SIMPLvolumes!Z443:AJ443)</f>
        <v>0</v>
      </c>
      <c r="G412" s="308">
        <f>SIMPLvolumes!AU443*SUM(SIMPLvolumes!Z443:AJ443)</f>
        <v>0</v>
      </c>
      <c r="H412" s="308">
        <f t="shared" si="4"/>
        <v>0</v>
      </c>
      <c r="I412" s="308">
        <f t="shared" si="5"/>
        <v>0</v>
      </c>
      <c r="J412" s="308">
        <f>SIMPLvolumes!AW443*SUM(SIMPLvolumes!Z443:AJ443)/3.125</f>
        <v>0</v>
      </c>
      <c r="K412" s="308" t="str">
        <f>SIMPLvolumes!AV443</f>
        <v/>
      </c>
    </row>
    <row r="413">
      <c r="B413" s="308">
        <f>SIMPLvolumes!AP444*SUM(SIMPLvolumes!Z444:AJ444)</f>
        <v>0</v>
      </c>
      <c r="C413" s="308">
        <f>SIMPLvolumes!AQ444*SUM(SIMPLvolumes!Z444:AJ444)</f>
        <v>0</v>
      </c>
      <c r="D413" s="308">
        <f>SIMPLvolumes!AR444*SUM(SIMPLvolumes!Z444:AJ444)</f>
        <v>0</v>
      </c>
      <c r="E413" s="308">
        <f>SIMPLvolumes!AS444*SUM(SIMPLvolumes!Z444:AJ444)</f>
        <v>0</v>
      </c>
      <c r="F413" s="308">
        <f>SIMPLvolumes!AT444*SUM(SIMPLvolumes!Z444:AJ444)</f>
        <v>0</v>
      </c>
      <c r="G413" s="308">
        <f>SIMPLvolumes!AU444*SUM(SIMPLvolumes!Z444:AJ444)</f>
        <v>0</v>
      </c>
      <c r="H413" s="308">
        <f t="shared" si="4"/>
        <v>0</v>
      </c>
      <c r="I413" s="308">
        <f t="shared" si="5"/>
        <v>0</v>
      </c>
      <c r="J413" s="308">
        <f>SIMPLvolumes!AW444*SUM(SIMPLvolumes!Z444:AJ444)/3.125</f>
        <v>0</v>
      </c>
      <c r="K413" s="308" t="str">
        <f>SIMPLvolumes!AV444</f>
        <v/>
      </c>
    </row>
    <row r="414">
      <c r="B414" s="308">
        <f>SIMPLvolumes!AP445*SUM(SIMPLvolumes!Z445:AJ445)</f>
        <v>0</v>
      </c>
      <c r="C414" s="308">
        <f>SIMPLvolumes!AQ445*SUM(SIMPLvolumes!Z445:AJ445)</f>
        <v>0</v>
      </c>
      <c r="D414" s="308">
        <f>SIMPLvolumes!AR445*SUM(SIMPLvolumes!Z445:AJ445)</f>
        <v>0</v>
      </c>
      <c r="E414" s="308">
        <f>SIMPLvolumes!AS445*SUM(SIMPLvolumes!Z445:AJ445)</f>
        <v>0</v>
      </c>
      <c r="F414" s="308">
        <f>SIMPLvolumes!AT445*SUM(SIMPLvolumes!Z445:AJ445)</f>
        <v>0</v>
      </c>
      <c r="G414" s="308">
        <f>SIMPLvolumes!AU445*SUM(SIMPLvolumes!Z445:AJ445)</f>
        <v>0</v>
      </c>
      <c r="H414" s="308">
        <f t="shared" si="4"/>
        <v>0</v>
      </c>
      <c r="I414" s="308">
        <f t="shared" si="5"/>
        <v>0</v>
      </c>
      <c r="J414" s="308">
        <f>SIMPLvolumes!AW445*SUM(SIMPLvolumes!Z445:AJ445)/3.125</f>
        <v>0</v>
      </c>
      <c r="K414" s="308" t="str">
        <f>SIMPLvolumes!AV445</f>
        <v/>
      </c>
    </row>
    <row r="415">
      <c r="B415" s="308">
        <f>SIMPLvolumes!AP446*SUM(SIMPLvolumes!Z446:AJ446)</f>
        <v>0</v>
      </c>
      <c r="C415" s="308">
        <f>SIMPLvolumes!AQ446*SUM(SIMPLvolumes!Z446:AJ446)</f>
        <v>0</v>
      </c>
      <c r="D415" s="308">
        <f>SIMPLvolumes!AR446*SUM(SIMPLvolumes!Z446:AJ446)</f>
        <v>0</v>
      </c>
      <c r="E415" s="308">
        <f>SIMPLvolumes!AS446*SUM(SIMPLvolumes!Z446:AJ446)</f>
        <v>0</v>
      </c>
      <c r="F415" s="308">
        <f>SIMPLvolumes!AT446*SUM(SIMPLvolumes!Z446:AJ446)</f>
        <v>0</v>
      </c>
      <c r="G415" s="308">
        <f>SIMPLvolumes!AU446*SUM(SIMPLvolumes!Z446:AJ446)</f>
        <v>0</v>
      </c>
      <c r="H415" s="308">
        <f t="shared" si="4"/>
        <v>0</v>
      </c>
      <c r="I415" s="308">
        <f t="shared" si="5"/>
        <v>0</v>
      </c>
      <c r="J415" s="308">
        <f>SIMPLvolumes!AW446*SUM(SIMPLvolumes!Z446:AJ446)/3.125</f>
        <v>0</v>
      </c>
      <c r="K415" s="308" t="str">
        <f>SIMPLvolumes!AV446</f>
        <v/>
      </c>
    </row>
    <row r="416">
      <c r="B416" s="308">
        <f>SIMPLvolumes!AP447*SUM(SIMPLvolumes!Z447:AJ447)</f>
        <v>0</v>
      </c>
      <c r="C416" s="308">
        <f>SIMPLvolumes!AQ447*SUM(SIMPLvolumes!Z447:AJ447)</f>
        <v>0</v>
      </c>
      <c r="D416" s="308">
        <f>SIMPLvolumes!AR447*SUM(SIMPLvolumes!Z447:AJ447)</f>
        <v>0</v>
      </c>
      <c r="E416" s="308">
        <f>SIMPLvolumes!AS447*SUM(SIMPLvolumes!Z447:AJ447)</f>
        <v>0</v>
      </c>
      <c r="F416" s="308">
        <f>SIMPLvolumes!AT447*SUM(SIMPLvolumes!Z447:AJ447)</f>
        <v>0</v>
      </c>
      <c r="G416" s="308">
        <f>SIMPLvolumes!AU447*SUM(SIMPLvolumes!Z447:AJ447)</f>
        <v>0</v>
      </c>
      <c r="H416" s="308">
        <f t="shared" si="4"/>
        <v>0</v>
      </c>
      <c r="I416" s="308">
        <f t="shared" si="5"/>
        <v>0</v>
      </c>
      <c r="J416" s="308">
        <f>SIMPLvolumes!AW447*SUM(SIMPLvolumes!Z447:AJ447)/3.125</f>
        <v>0</v>
      </c>
      <c r="K416" s="308" t="str">
        <f>SIMPLvolumes!AV447</f>
        <v/>
      </c>
    </row>
    <row r="417">
      <c r="B417" s="308">
        <f>SIMPLvolumes!AP448*SUM(SIMPLvolumes!Z448:AJ448)</f>
        <v>0</v>
      </c>
      <c r="C417" s="308">
        <f>SIMPLvolumes!AQ448*SUM(SIMPLvolumes!Z448:AJ448)</f>
        <v>0</v>
      </c>
      <c r="D417" s="308">
        <f>SIMPLvolumes!AR448*SUM(SIMPLvolumes!Z448:AJ448)</f>
        <v>0</v>
      </c>
      <c r="E417" s="308">
        <f>SIMPLvolumes!AS448*SUM(SIMPLvolumes!Z448:AJ448)</f>
        <v>0</v>
      </c>
      <c r="F417" s="308">
        <f>SIMPLvolumes!AT448*SUM(SIMPLvolumes!Z448:AJ448)</f>
        <v>0</v>
      </c>
      <c r="G417" s="308">
        <f>SIMPLvolumes!AU448*SUM(SIMPLvolumes!Z448:AJ448)</f>
        <v>0</v>
      </c>
      <c r="H417" s="308">
        <f t="shared" si="4"/>
        <v>0</v>
      </c>
      <c r="I417" s="308">
        <f t="shared" si="5"/>
        <v>0</v>
      </c>
      <c r="J417" s="308">
        <f>SIMPLvolumes!AW448*SUM(SIMPLvolumes!Z448:AJ448)/3.125</f>
        <v>0</v>
      </c>
      <c r="K417" s="308" t="str">
        <f>SIMPLvolumes!AV448</f>
        <v/>
      </c>
    </row>
    <row r="418">
      <c r="B418" s="308">
        <f>SIMPLvolumes!AP449*SUM(SIMPLvolumes!Z449:AJ449)</f>
        <v>0</v>
      </c>
      <c r="C418" s="308">
        <f>SIMPLvolumes!AQ449*SUM(SIMPLvolumes!Z449:AJ449)</f>
        <v>0</v>
      </c>
      <c r="D418" s="308">
        <f>SIMPLvolumes!AR449*SUM(SIMPLvolumes!Z449:AJ449)</f>
        <v>0</v>
      </c>
      <c r="E418" s="308">
        <f>SIMPLvolumes!AS449*SUM(SIMPLvolumes!Z449:AJ449)</f>
        <v>0</v>
      </c>
      <c r="F418" s="308">
        <f>SIMPLvolumes!AT449*SUM(SIMPLvolumes!Z449:AJ449)</f>
        <v>0</v>
      </c>
      <c r="G418" s="308">
        <f>SIMPLvolumes!AU449*SUM(SIMPLvolumes!Z449:AJ449)</f>
        <v>0</v>
      </c>
      <c r="H418" s="308">
        <f t="shared" si="4"/>
        <v>0</v>
      </c>
      <c r="I418" s="308">
        <f t="shared" si="5"/>
        <v>0</v>
      </c>
      <c r="J418" s="308">
        <f>SIMPLvolumes!AW449*SUM(SIMPLvolumes!Z449:AJ449)/3.125</f>
        <v>0</v>
      </c>
      <c r="K418" s="308" t="str">
        <f>SIMPLvolumes!AV449</f>
        <v/>
      </c>
    </row>
    <row r="419">
      <c r="B419" s="308">
        <f>SIMPLvolumes!AP450*SUM(SIMPLvolumes!Z450:AJ450)</f>
        <v>0</v>
      </c>
      <c r="C419" s="308">
        <f>SIMPLvolumes!AQ450*SUM(SIMPLvolumes!Z450:AJ450)</f>
        <v>0</v>
      </c>
      <c r="D419" s="308">
        <f>SIMPLvolumes!AR450*SUM(SIMPLvolumes!Z450:AJ450)</f>
        <v>0</v>
      </c>
      <c r="E419" s="308">
        <f>SIMPLvolumes!AS450*SUM(SIMPLvolumes!Z450:AJ450)</f>
        <v>0</v>
      </c>
      <c r="F419" s="308">
        <f>SIMPLvolumes!AT450*SUM(SIMPLvolumes!Z450:AJ450)</f>
        <v>0</v>
      </c>
      <c r="G419" s="308">
        <f>SIMPLvolumes!AU450*SUM(SIMPLvolumes!Z450:AJ450)</f>
        <v>0</v>
      </c>
      <c r="H419" s="308">
        <f t="shared" si="4"/>
        <v>0</v>
      </c>
      <c r="I419" s="308">
        <f t="shared" si="5"/>
        <v>0</v>
      </c>
      <c r="J419" s="308">
        <f>SIMPLvolumes!AW450*SUM(SIMPLvolumes!Z450:AJ450)/3.125</f>
        <v>0</v>
      </c>
      <c r="K419" s="308" t="str">
        <f>SIMPLvolumes!AV450</f>
        <v/>
      </c>
    </row>
    <row r="420">
      <c r="B420" s="308">
        <f>SIMPLvolumes!AP451*SUM(SIMPLvolumes!Z451:AJ451)</f>
        <v>0</v>
      </c>
      <c r="C420" s="308">
        <f>SIMPLvolumes!AQ451*SUM(SIMPLvolumes!Z451:AJ451)</f>
        <v>0</v>
      </c>
      <c r="D420" s="308">
        <f>SIMPLvolumes!AR451*SUM(SIMPLvolumes!Z451:AJ451)</f>
        <v>0</v>
      </c>
      <c r="E420" s="308">
        <f>SIMPLvolumes!AS451*SUM(SIMPLvolumes!Z451:AJ451)</f>
        <v>0</v>
      </c>
      <c r="F420" s="308">
        <f>SIMPLvolumes!AT451*SUM(SIMPLvolumes!Z451:AJ451)</f>
        <v>0</v>
      </c>
      <c r="G420" s="308">
        <f>SIMPLvolumes!AU451*SUM(SIMPLvolumes!Z451:AJ451)</f>
        <v>0</v>
      </c>
      <c r="H420" s="308">
        <f t="shared" si="4"/>
        <v>0</v>
      </c>
      <c r="I420" s="308">
        <f t="shared" si="5"/>
        <v>0</v>
      </c>
      <c r="J420" s="308">
        <f>SIMPLvolumes!AW451*SUM(SIMPLvolumes!Z451:AJ451)/3.125</f>
        <v>0</v>
      </c>
      <c r="K420" s="308" t="str">
        <f>SIMPLvolumes!AV451</f>
        <v/>
      </c>
    </row>
    <row r="421">
      <c r="B421" s="308">
        <f>SIMPLvolumes!AP452*SUM(SIMPLvolumes!Z452:AJ452)</f>
        <v>0</v>
      </c>
      <c r="C421" s="308">
        <f>SIMPLvolumes!AQ452*SUM(SIMPLvolumes!Z452:AJ452)</f>
        <v>0</v>
      </c>
      <c r="D421" s="308">
        <f>SIMPLvolumes!AR452*SUM(SIMPLvolumes!Z452:AJ452)</f>
        <v>0</v>
      </c>
      <c r="E421" s="308">
        <f>SIMPLvolumes!AS452*SUM(SIMPLvolumes!Z452:AJ452)</f>
        <v>0</v>
      </c>
      <c r="F421" s="308">
        <f>SIMPLvolumes!AT452*SUM(SIMPLvolumes!Z452:AJ452)</f>
        <v>0</v>
      </c>
      <c r="G421" s="308">
        <f>SIMPLvolumes!AU452*SUM(SIMPLvolumes!Z452:AJ452)</f>
        <v>0</v>
      </c>
      <c r="H421" s="308">
        <f t="shared" si="4"/>
        <v>0</v>
      </c>
      <c r="I421" s="308">
        <f t="shared" si="5"/>
        <v>0</v>
      </c>
      <c r="J421" s="308">
        <f>SIMPLvolumes!AW452*SUM(SIMPLvolumes!Z452:AJ452)/3.125</f>
        <v>0</v>
      </c>
      <c r="K421" s="308" t="str">
        <f>SIMPLvolumes!AV452</f>
        <v/>
      </c>
    </row>
    <row r="422">
      <c r="B422" s="308">
        <f>SIMPLvolumes!AP453*SUM(SIMPLvolumes!Z453:AJ453)</f>
        <v>0</v>
      </c>
      <c r="C422" s="308">
        <f>SIMPLvolumes!AQ453*SUM(SIMPLvolumes!Z453:AJ453)</f>
        <v>0</v>
      </c>
      <c r="D422" s="308">
        <f>SIMPLvolumes!AR453*SUM(SIMPLvolumes!Z453:AJ453)</f>
        <v>0</v>
      </c>
      <c r="E422" s="308">
        <f>SIMPLvolumes!AS453*SUM(SIMPLvolumes!Z453:AJ453)</f>
        <v>0</v>
      </c>
      <c r="F422" s="308">
        <f>SIMPLvolumes!AT453*SUM(SIMPLvolumes!Z453:AJ453)</f>
        <v>0</v>
      </c>
      <c r="G422" s="308">
        <f>SIMPLvolumes!AU453*SUM(SIMPLvolumes!Z453:AJ453)</f>
        <v>0</v>
      </c>
      <c r="H422" s="308">
        <f t="shared" si="4"/>
        <v>0</v>
      </c>
      <c r="I422" s="308">
        <f t="shared" si="5"/>
        <v>0</v>
      </c>
      <c r="J422" s="308">
        <f>SIMPLvolumes!AW453*SUM(SIMPLvolumes!Z453:AJ453)/3.125</f>
        <v>0</v>
      </c>
      <c r="K422" s="308" t="str">
        <f>SIMPLvolumes!AV453</f>
        <v/>
      </c>
    </row>
    <row r="423">
      <c r="B423" s="308">
        <f>SIMPLvolumes!AP454*SUM(SIMPLvolumes!Z454:AJ454)</f>
        <v>0</v>
      </c>
      <c r="C423" s="308">
        <f>SIMPLvolumes!AQ454*SUM(SIMPLvolumes!Z454:AJ454)</f>
        <v>0</v>
      </c>
      <c r="D423" s="308">
        <f>SIMPLvolumes!AR454*SUM(SIMPLvolumes!Z454:AJ454)</f>
        <v>0</v>
      </c>
      <c r="E423" s="308">
        <f>SIMPLvolumes!AS454*SUM(SIMPLvolumes!Z454:AJ454)</f>
        <v>0</v>
      </c>
      <c r="F423" s="308">
        <f>SIMPLvolumes!AT454*SUM(SIMPLvolumes!Z454:AJ454)</f>
        <v>0</v>
      </c>
      <c r="G423" s="308">
        <f>SIMPLvolumes!AU454*SUM(SIMPLvolumes!Z454:AJ454)</f>
        <v>0</v>
      </c>
      <c r="H423" s="308">
        <f t="shared" si="4"/>
        <v>0</v>
      </c>
      <c r="I423" s="308">
        <f t="shared" si="5"/>
        <v>0</v>
      </c>
      <c r="J423" s="308">
        <f>SIMPLvolumes!AW454*SUM(SIMPLvolumes!Z454:AJ454)/3.125</f>
        <v>0</v>
      </c>
      <c r="K423" s="308" t="str">
        <f>SIMPLvolumes!AV454</f>
        <v/>
      </c>
    </row>
    <row r="424">
      <c r="B424" s="308">
        <f>SIMPLvolumes!AP455*SUM(SIMPLvolumes!Z455:AJ455)</f>
        <v>0</v>
      </c>
      <c r="C424" s="308">
        <f>SIMPLvolumes!AQ455*SUM(SIMPLvolumes!Z455:AJ455)</f>
        <v>0</v>
      </c>
      <c r="D424" s="308">
        <f>SIMPLvolumes!AR455*SUM(SIMPLvolumes!Z455:AJ455)</f>
        <v>0</v>
      </c>
      <c r="E424" s="308">
        <f>SIMPLvolumes!AS455*SUM(SIMPLvolumes!Z455:AJ455)</f>
        <v>0</v>
      </c>
      <c r="F424" s="308">
        <f>SIMPLvolumes!AT455*SUM(SIMPLvolumes!Z455:AJ455)</f>
        <v>0</v>
      </c>
      <c r="G424" s="308">
        <f>SIMPLvolumes!AU455*SUM(SIMPLvolumes!Z455:AJ455)</f>
        <v>0</v>
      </c>
      <c r="H424" s="308">
        <f t="shared" si="4"/>
        <v>0</v>
      </c>
      <c r="I424" s="308">
        <f t="shared" si="5"/>
        <v>0</v>
      </c>
      <c r="J424" s="308">
        <f>SIMPLvolumes!AW455*SUM(SIMPLvolumes!Z455:AJ455)/3.125</f>
        <v>0</v>
      </c>
      <c r="K424" s="308" t="str">
        <f>SIMPLvolumes!AV455</f>
        <v/>
      </c>
    </row>
    <row r="425">
      <c r="B425" s="308">
        <f>SIMPLvolumes!AP456*SUM(SIMPLvolumes!Z456:AJ456)</f>
        <v>0</v>
      </c>
      <c r="C425" s="308">
        <f>SIMPLvolumes!AQ456*SUM(SIMPLvolumes!Z456:AJ456)</f>
        <v>0</v>
      </c>
      <c r="D425" s="308">
        <f>SIMPLvolumes!AR456*SUM(SIMPLvolumes!Z456:AJ456)</f>
        <v>0</v>
      </c>
      <c r="E425" s="308">
        <f>SIMPLvolumes!AS456*SUM(SIMPLvolumes!Z456:AJ456)</f>
        <v>0</v>
      </c>
      <c r="F425" s="308">
        <f>SIMPLvolumes!AT456*SUM(SIMPLvolumes!Z456:AJ456)</f>
        <v>0</v>
      </c>
      <c r="G425" s="308">
        <f>SIMPLvolumes!AU456*SUM(SIMPLvolumes!Z456:AJ456)</f>
        <v>0</v>
      </c>
      <c r="H425" s="308">
        <f t="shared" si="4"/>
        <v>0</v>
      </c>
      <c r="I425" s="308">
        <f t="shared" si="5"/>
        <v>0</v>
      </c>
      <c r="J425" s="308">
        <f>SIMPLvolumes!AW456*SUM(SIMPLvolumes!Z456:AJ456)/3.125</f>
        <v>0</v>
      </c>
      <c r="K425" s="308" t="str">
        <f>SIMPLvolumes!AV456</f>
        <v/>
      </c>
    </row>
    <row r="426">
      <c r="B426" s="308">
        <f>SIMPLvolumes!AP457*SUM(SIMPLvolumes!Z457:AJ457)</f>
        <v>0</v>
      </c>
      <c r="C426" s="308">
        <f>SIMPLvolumes!AQ457*SUM(SIMPLvolumes!Z457:AJ457)</f>
        <v>0</v>
      </c>
      <c r="D426" s="308">
        <f>SIMPLvolumes!AR457*SUM(SIMPLvolumes!Z457:AJ457)</f>
        <v>0</v>
      </c>
      <c r="E426" s="308">
        <f>SIMPLvolumes!AS457*SUM(SIMPLvolumes!Z457:AJ457)</f>
        <v>0</v>
      </c>
      <c r="F426" s="308">
        <f>SIMPLvolumes!AT457*SUM(SIMPLvolumes!Z457:AJ457)</f>
        <v>0</v>
      </c>
      <c r="G426" s="308">
        <f>SIMPLvolumes!AU457*SUM(SIMPLvolumes!Z457:AJ457)</f>
        <v>0</v>
      </c>
      <c r="H426" s="308">
        <f t="shared" si="4"/>
        <v>0</v>
      </c>
      <c r="I426" s="308">
        <f t="shared" si="5"/>
        <v>0</v>
      </c>
      <c r="J426" s="308">
        <f>SIMPLvolumes!AW457*SUM(SIMPLvolumes!Z457:AJ457)/3.125</f>
        <v>0</v>
      </c>
      <c r="K426" s="308" t="str">
        <f>SIMPLvolumes!AV457</f>
        <v/>
      </c>
    </row>
    <row r="427">
      <c r="B427" s="308">
        <f>SIMPLvolumes!AP458*SUM(SIMPLvolumes!Z458:AJ458)</f>
        <v>0</v>
      </c>
      <c r="C427" s="308">
        <f>SIMPLvolumes!AQ458*SUM(SIMPLvolumes!Z458:AJ458)</f>
        <v>0</v>
      </c>
      <c r="D427" s="308">
        <f>SIMPLvolumes!AR458*SUM(SIMPLvolumes!Z458:AJ458)</f>
        <v>0</v>
      </c>
      <c r="E427" s="308">
        <f>SIMPLvolumes!AS458*SUM(SIMPLvolumes!Z458:AJ458)</f>
        <v>0</v>
      </c>
      <c r="F427" s="308">
        <f>SIMPLvolumes!AT458*SUM(SIMPLvolumes!Z458:AJ458)</f>
        <v>0</v>
      </c>
      <c r="G427" s="308">
        <f>SIMPLvolumes!AU458*SUM(SIMPLvolumes!Z458:AJ458)</f>
        <v>0</v>
      </c>
      <c r="H427" s="308">
        <f t="shared" si="4"/>
        <v>0</v>
      </c>
      <c r="I427" s="308">
        <f t="shared" si="5"/>
        <v>0</v>
      </c>
      <c r="J427" s="308">
        <f>SIMPLvolumes!AW458*SUM(SIMPLvolumes!Z458:AJ458)/3.125</f>
        <v>0</v>
      </c>
      <c r="K427" s="308" t="str">
        <f>SIMPLvolumes!AV458</f>
        <v/>
      </c>
    </row>
    <row r="428">
      <c r="B428" s="308">
        <f>SIMPLvolumes!AP459*SUM(SIMPLvolumes!Z459:AJ459)</f>
        <v>0</v>
      </c>
      <c r="C428" s="308">
        <f>SIMPLvolumes!AQ459*SUM(SIMPLvolumes!Z459:AJ459)</f>
        <v>0</v>
      </c>
      <c r="D428" s="308">
        <f>SIMPLvolumes!AR459*SUM(SIMPLvolumes!Z459:AJ459)</f>
        <v>0</v>
      </c>
      <c r="E428" s="308">
        <f>SIMPLvolumes!AS459*SUM(SIMPLvolumes!Z459:AJ459)</f>
        <v>0</v>
      </c>
      <c r="F428" s="308">
        <f>SIMPLvolumes!AT459*SUM(SIMPLvolumes!Z459:AJ459)</f>
        <v>0</v>
      </c>
      <c r="G428" s="308">
        <f>SIMPLvolumes!AU459*SUM(SIMPLvolumes!Z459:AJ459)</f>
        <v>0</v>
      </c>
      <c r="H428" s="308">
        <f t="shared" si="4"/>
        <v>0</v>
      </c>
      <c r="I428" s="308">
        <f t="shared" si="5"/>
        <v>0</v>
      </c>
      <c r="J428" s="308">
        <f>SIMPLvolumes!AW459*SUM(SIMPLvolumes!Z459:AJ459)/3.125</f>
        <v>0</v>
      </c>
      <c r="K428" s="308" t="str">
        <f>SIMPLvolumes!AV459</f>
        <v/>
      </c>
    </row>
    <row r="429">
      <c r="B429" s="308">
        <f>SIMPLvolumes!AP460*SUM(SIMPLvolumes!Z460:AJ460)</f>
        <v>0</v>
      </c>
      <c r="C429" s="308">
        <f>SIMPLvolumes!AQ460*SUM(SIMPLvolumes!Z460:AJ460)</f>
        <v>0</v>
      </c>
      <c r="D429" s="308">
        <f>SIMPLvolumes!AR460*SUM(SIMPLvolumes!Z460:AJ460)</f>
        <v>0</v>
      </c>
      <c r="E429" s="308">
        <f>SIMPLvolumes!AS460*SUM(SIMPLvolumes!Z460:AJ460)</f>
        <v>0</v>
      </c>
      <c r="F429" s="308">
        <f>SIMPLvolumes!AT460*SUM(SIMPLvolumes!Z460:AJ460)</f>
        <v>0</v>
      </c>
      <c r="G429" s="308">
        <f>SIMPLvolumes!AU460*SUM(SIMPLvolumes!Z460:AJ460)</f>
        <v>0</v>
      </c>
      <c r="H429" s="308">
        <f t="shared" si="4"/>
        <v>0</v>
      </c>
      <c r="I429" s="308">
        <f t="shared" si="5"/>
        <v>0</v>
      </c>
      <c r="J429" s="308">
        <f>SIMPLvolumes!AW460*SUM(SIMPLvolumes!Z460:AJ460)/3.125</f>
        <v>0</v>
      </c>
      <c r="K429" s="308" t="str">
        <f>SIMPLvolumes!AV460</f>
        <v/>
      </c>
    </row>
    <row r="430">
      <c r="B430" s="308">
        <f>SIMPLvolumes!AP461*SUM(SIMPLvolumes!Z461:AJ461)</f>
        <v>0</v>
      </c>
      <c r="C430" s="308">
        <f>SIMPLvolumes!AQ461*SUM(SIMPLvolumes!Z461:AJ461)</f>
        <v>0</v>
      </c>
      <c r="D430" s="308">
        <f>SIMPLvolumes!AR461*SUM(SIMPLvolumes!Z461:AJ461)</f>
        <v>0</v>
      </c>
      <c r="E430" s="308">
        <f>SIMPLvolumes!AS461*SUM(SIMPLvolumes!Z461:AJ461)</f>
        <v>0</v>
      </c>
      <c r="F430" s="308">
        <f>SIMPLvolumes!AT461*SUM(SIMPLvolumes!Z461:AJ461)</f>
        <v>0</v>
      </c>
      <c r="G430" s="308">
        <f>SIMPLvolumes!AU461*SUM(SIMPLvolumes!Z461:AJ461)</f>
        <v>0</v>
      </c>
      <c r="H430" s="308">
        <f t="shared" si="4"/>
        <v>0</v>
      </c>
      <c r="I430" s="308">
        <f t="shared" si="5"/>
        <v>0</v>
      </c>
      <c r="J430" s="308">
        <f>SIMPLvolumes!AW461*SUM(SIMPLvolumes!Z461:AJ461)/3.125</f>
        <v>0</v>
      </c>
      <c r="K430" s="308" t="str">
        <f>SIMPLvolumes!AV461</f>
        <v/>
      </c>
    </row>
    <row r="431">
      <c r="B431" s="308">
        <f>SIMPLvolumes!AP462*SUM(SIMPLvolumes!Z462:AJ462)</f>
        <v>0</v>
      </c>
      <c r="C431" s="308">
        <f>SIMPLvolumes!AQ462*SUM(SIMPLvolumes!Z462:AJ462)</f>
        <v>0</v>
      </c>
      <c r="D431" s="308">
        <f>SIMPLvolumes!AR462*SUM(SIMPLvolumes!Z462:AJ462)</f>
        <v>0</v>
      </c>
      <c r="E431" s="308">
        <f>SIMPLvolumes!AS462*SUM(SIMPLvolumes!Z462:AJ462)</f>
        <v>0</v>
      </c>
      <c r="F431" s="308">
        <f>SIMPLvolumes!AT462*SUM(SIMPLvolumes!Z462:AJ462)</f>
        <v>0</v>
      </c>
      <c r="G431" s="308">
        <f>SIMPLvolumes!AU462*SUM(SIMPLvolumes!Z462:AJ462)</f>
        <v>0</v>
      </c>
      <c r="H431" s="308">
        <f t="shared" si="4"/>
        <v>0</v>
      </c>
      <c r="I431" s="308">
        <f t="shared" si="5"/>
        <v>0</v>
      </c>
      <c r="J431" s="308">
        <f>SIMPLvolumes!AW462*SUM(SIMPLvolumes!Z462:AJ462)/3.125</f>
        <v>0</v>
      </c>
      <c r="K431" s="308" t="str">
        <f>SIMPLvolumes!AV462</f>
        <v/>
      </c>
    </row>
    <row r="432">
      <c r="B432" s="308">
        <f>SIMPLvolumes!AP463*SUM(SIMPLvolumes!Z463:AJ463)</f>
        <v>0</v>
      </c>
      <c r="C432" s="308">
        <f>SIMPLvolumes!AQ463*SUM(SIMPLvolumes!Z463:AJ463)</f>
        <v>0</v>
      </c>
      <c r="D432" s="308">
        <f>SIMPLvolumes!AR463*SUM(SIMPLvolumes!Z463:AJ463)</f>
        <v>0</v>
      </c>
      <c r="E432" s="308">
        <f>SIMPLvolumes!AS463*SUM(SIMPLvolumes!Z463:AJ463)</f>
        <v>0</v>
      </c>
      <c r="F432" s="308">
        <f>SIMPLvolumes!AT463*SUM(SIMPLvolumes!Z463:AJ463)</f>
        <v>0</v>
      </c>
      <c r="G432" s="308">
        <f>SIMPLvolumes!AU463*SUM(SIMPLvolumes!Z463:AJ463)</f>
        <v>0</v>
      </c>
      <c r="H432" s="308">
        <f t="shared" si="4"/>
        <v>0</v>
      </c>
      <c r="I432" s="308">
        <f t="shared" si="5"/>
        <v>0</v>
      </c>
      <c r="J432" s="308">
        <f>SIMPLvolumes!AW463*SUM(SIMPLvolumes!Z463:AJ463)/3.125</f>
        <v>0</v>
      </c>
      <c r="K432" s="308" t="str">
        <f>SIMPLvolumes!AV463</f>
        <v/>
      </c>
    </row>
    <row r="433">
      <c r="B433" s="308">
        <f>SIMPLvolumes!AP464*SUM(SIMPLvolumes!Z464:AJ464)</f>
        <v>0</v>
      </c>
      <c r="C433" s="308">
        <f>SIMPLvolumes!AQ464*SUM(SIMPLvolumes!Z464:AJ464)</f>
        <v>0</v>
      </c>
      <c r="D433" s="308">
        <f>SIMPLvolumes!AR464*SUM(SIMPLvolumes!Z464:AJ464)</f>
        <v>0</v>
      </c>
      <c r="E433" s="308">
        <f>SIMPLvolumes!AS464*SUM(SIMPLvolumes!Z464:AJ464)</f>
        <v>0</v>
      </c>
      <c r="F433" s="308">
        <f>SIMPLvolumes!AT464*SUM(SIMPLvolumes!Z464:AJ464)</f>
        <v>0</v>
      </c>
      <c r="G433" s="308">
        <f>SIMPLvolumes!AU464*SUM(SIMPLvolumes!Z464:AJ464)</f>
        <v>0</v>
      </c>
      <c r="H433" s="308">
        <f t="shared" si="4"/>
        <v>0</v>
      </c>
      <c r="I433" s="308">
        <f t="shared" si="5"/>
        <v>0</v>
      </c>
      <c r="J433" s="308">
        <f>SIMPLvolumes!AW464*SUM(SIMPLvolumes!Z464:AJ464)/3.125</f>
        <v>0</v>
      </c>
      <c r="K433" s="308" t="str">
        <f>SIMPLvolumes!AV464</f>
        <v/>
      </c>
    </row>
    <row r="434">
      <c r="B434" s="308">
        <f>SIMPLvolumes!AP465*SUM(SIMPLvolumes!Z465:AJ465)</f>
        <v>0</v>
      </c>
      <c r="C434" s="308">
        <f>SIMPLvolumes!AQ465*SUM(SIMPLvolumes!Z465:AJ465)</f>
        <v>0</v>
      </c>
      <c r="D434" s="308">
        <f>SIMPLvolumes!AR465*SUM(SIMPLvolumes!Z465:AJ465)</f>
        <v>0</v>
      </c>
      <c r="E434" s="308">
        <f>SIMPLvolumes!AS465*SUM(SIMPLvolumes!Z465:AJ465)</f>
        <v>0</v>
      </c>
      <c r="F434" s="308">
        <f>SIMPLvolumes!AT465*SUM(SIMPLvolumes!Z465:AJ465)</f>
        <v>0</v>
      </c>
      <c r="G434" s="308">
        <f>SIMPLvolumes!AU465*SUM(SIMPLvolumes!Z465:AJ465)</f>
        <v>0</v>
      </c>
      <c r="H434" s="308">
        <f t="shared" si="4"/>
        <v>0</v>
      </c>
      <c r="I434" s="308">
        <f t="shared" si="5"/>
        <v>0</v>
      </c>
      <c r="J434" s="308">
        <f>SIMPLvolumes!AW465*SUM(SIMPLvolumes!Z465:AJ465)/3.125</f>
        <v>0</v>
      </c>
      <c r="K434" s="308" t="str">
        <f>SIMPLvolumes!AV465</f>
        <v/>
      </c>
    </row>
    <row r="435">
      <c r="B435" s="308">
        <f>SIMPLvolumes!AP466*SUM(SIMPLvolumes!Z466:AJ466)</f>
        <v>0</v>
      </c>
      <c r="C435" s="308">
        <f>SIMPLvolumes!AQ466*SUM(SIMPLvolumes!Z466:AJ466)</f>
        <v>0</v>
      </c>
      <c r="D435" s="308">
        <f>SIMPLvolumes!AR466*SUM(SIMPLvolumes!Z466:AJ466)</f>
        <v>0</v>
      </c>
      <c r="E435" s="308">
        <f>SIMPLvolumes!AS466*SUM(SIMPLvolumes!Z466:AJ466)</f>
        <v>0</v>
      </c>
      <c r="F435" s="308">
        <f>SIMPLvolumes!AT466*SUM(SIMPLvolumes!Z466:AJ466)</f>
        <v>0</v>
      </c>
      <c r="G435" s="308">
        <f>SIMPLvolumes!AU466*SUM(SIMPLvolumes!Z466:AJ466)</f>
        <v>0</v>
      </c>
      <c r="H435" s="308">
        <f t="shared" si="4"/>
        <v>0</v>
      </c>
      <c r="I435" s="308">
        <f t="shared" si="5"/>
        <v>0</v>
      </c>
      <c r="J435" s="308">
        <f>SIMPLvolumes!AW466*SUM(SIMPLvolumes!Z466:AJ466)/3.125</f>
        <v>0</v>
      </c>
      <c r="K435" s="308" t="str">
        <f>SIMPLvolumes!AV466</f>
        <v/>
      </c>
    </row>
    <row r="436">
      <c r="B436" s="308">
        <f>SIMPLvolumes!AP467*SUM(SIMPLvolumes!Z467:AJ467)</f>
        <v>0</v>
      </c>
      <c r="C436" s="308">
        <f>SIMPLvolumes!AQ467*SUM(SIMPLvolumes!Z467:AJ467)</f>
        <v>0</v>
      </c>
      <c r="D436" s="308">
        <f>SIMPLvolumes!AR467*SUM(SIMPLvolumes!Z467:AJ467)</f>
        <v>0</v>
      </c>
      <c r="E436" s="308">
        <f>SIMPLvolumes!AS467*SUM(SIMPLvolumes!Z467:AJ467)</f>
        <v>0</v>
      </c>
      <c r="F436" s="308">
        <f>SIMPLvolumes!AT467*SUM(SIMPLvolumes!Z467:AJ467)</f>
        <v>0</v>
      </c>
      <c r="G436" s="308">
        <f>SIMPLvolumes!AU467*SUM(SIMPLvolumes!Z467:AJ467)</f>
        <v>0</v>
      </c>
      <c r="H436" s="308">
        <f t="shared" si="4"/>
        <v>0</v>
      </c>
      <c r="I436" s="308">
        <f t="shared" si="5"/>
        <v>0</v>
      </c>
      <c r="J436" s="308">
        <f>SIMPLvolumes!AW467*SUM(SIMPLvolumes!Z467:AJ467)/3.125</f>
        <v>0</v>
      </c>
      <c r="K436" s="308" t="str">
        <f>SIMPLvolumes!AV467</f>
        <v/>
      </c>
    </row>
    <row r="437">
      <c r="B437" s="308">
        <f>SIMPLvolumes!AP468*SUM(SIMPLvolumes!Z468:AJ468)</f>
        <v>0</v>
      </c>
      <c r="C437" s="308">
        <f>SIMPLvolumes!AQ468*SUM(SIMPLvolumes!Z468:AJ468)</f>
        <v>0</v>
      </c>
      <c r="D437" s="308">
        <f>SIMPLvolumes!AR468*SUM(SIMPLvolumes!Z468:AJ468)</f>
        <v>0</v>
      </c>
      <c r="E437" s="308">
        <f>SIMPLvolumes!AS468*SUM(SIMPLvolumes!Z468:AJ468)</f>
        <v>0</v>
      </c>
      <c r="F437" s="308">
        <f>SIMPLvolumes!AT468*SUM(SIMPLvolumes!Z468:AJ468)</f>
        <v>0</v>
      </c>
      <c r="G437" s="308">
        <f>SIMPLvolumes!AU468*SUM(SIMPLvolumes!Z468:AJ468)</f>
        <v>0</v>
      </c>
      <c r="H437" s="308">
        <f t="shared" si="4"/>
        <v>0</v>
      </c>
      <c r="I437" s="308">
        <f t="shared" si="5"/>
        <v>0</v>
      </c>
      <c r="J437" s="308">
        <f>SIMPLvolumes!AW468*SUM(SIMPLvolumes!Z468:AJ468)/3.125</f>
        <v>0</v>
      </c>
      <c r="K437" s="308" t="str">
        <f>SIMPLvolumes!AV468</f>
        <v/>
      </c>
    </row>
    <row r="438">
      <c r="B438" s="308">
        <f>SIMPLvolumes!AP469*SUM(SIMPLvolumes!Z469:AJ469)</f>
        <v>0</v>
      </c>
      <c r="C438" s="308">
        <f>SIMPLvolumes!AQ469*SUM(SIMPLvolumes!Z469:AJ469)</f>
        <v>0</v>
      </c>
      <c r="D438" s="308">
        <f>SIMPLvolumes!AR469*SUM(SIMPLvolumes!Z469:AJ469)</f>
        <v>0</v>
      </c>
      <c r="E438" s="308">
        <f>SIMPLvolumes!AS469*SUM(SIMPLvolumes!Z469:AJ469)</f>
        <v>0</v>
      </c>
      <c r="F438" s="308">
        <f>SIMPLvolumes!AT469*SUM(SIMPLvolumes!Z469:AJ469)</f>
        <v>0</v>
      </c>
      <c r="G438" s="308">
        <f>SIMPLvolumes!AU469*SUM(SIMPLvolumes!Z469:AJ469)</f>
        <v>0</v>
      </c>
      <c r="H438" s="308">
        <f t="shared" si="4"/>
        <v>0</v>
      </c>
      <c r="I438" s="308">
        <f t="shared" si="5"/>
        <v>0</v>
      </c>
      <c r="J438" s="308">
        <f>SIMPLvolumes!AW469*SUM(SIMPLvolumes!Z469:AJ469)/3.125</f>
        <v>0</v>
      </c>
      <c r="K438" s="308" t="str">
        <f>SIMPLvolumes!AV469</f>
        <v/>
      </c>
    </row>
    <row r="439">
      <c r="B439" s="308">
        <f>SIMPLvolumes!AP470*SUM(SIMPLvolumes!Z470:AJ470)</f>
        <v>0</v>
      </c>
      <c r="C439" s="308">
        <f>SIMPLvolumes!AQ470*SUM(SIMPLvolumes!Z470:AJ470)</f>
        <v>0</v>
      </c>
      <c r="D439" s="308">
        <f>SIMPLvolumes!AR470*SUM(SIMPLvolumes!Z470:AJ470)</f>
        <v>0</v>
      </c>
      <c r="E439" s="308">
        <f>SIMPLvolumes!AS470*SUM(SIMPLvolumes!Z470:AJ470)</f>
        <v>0</v>
      </c>
      <c r="F439" s="308">
        <f>SIMPLvolumes!AT470*SUM(SIMPLvolumes!Z470:AJ470)</f>
        <v>0</v>
      </c>
      <c r="G439" s="308">
        <f>SIMPLvolumes!AU470*SUM(SIMPLvolumes!Z470:AJ470)</f>
        <v>0</v>
      </c>
      <c r="H439" s="308">
        <f t="shared" si="4"/>
        <v>0</v>
      </c>
      <c r="I439" s="308">
        <f t="shared" si="5"/>
        <v>0</v>
      </c>
      <c r="J439" s="308">
        <f>SIMPLvolumes!AW470*SUM(SIMPLvolumes!Z470:AJ470)/3.125</f>
        <v>0</v>
      </c>
      <c r="K439" s="308" t="str">
        <f>SIMPLvolumes!AV470</f>
        <v/>
      </c>
    </row>
    <row r="440">
      <c r="B440" s="308">
        <f>SIMPLvolumes!AP471*SUM(SIMPLvolumes!Z471:AJ471)</f>
        <v>0</v>
      </c>
      <c r="C440" s="308">
        <f>SIMPLvolumes!AQ471*SUM(SIMPLvolumes!Z471:AJ471)</f>
        <v>0</v>
      </c>
      <c r="D440" s="308">
        <f>SIMPLvolumes!AR471*SUM(SIMPLvolumes!Z471:AJ471)</f>
        <v>0</v>
      </c>
      <c r="E440" s="308">
        <f>SIMPLvolumes!AS471*SUM(SIMPLvolumes!Z471:AJ471)</f>
        <v>0</v>
      </c>
      <c r="F440" s="308">
        <f>SIMPLvolumes!AT471*SUM(SIMPLvolumes!Z471:AJ471)</f>
        <v>0</v>
      </c>
      <c r="G440" s="308">
        <f>SIMPLvolumes!AU471*SUM(SIMPLvolumes!Z471:AJ471)</f>
        <v>0</v>
      </c>
      <c r="H440" s="308">
        <f t="shared" si="4"/>
        <v>0</v>
      </c>
      <c r="I440" s="308">
        <f t="shared" si="5"/>
        <v>0</v>
      </c>
      <c r="J440" s="308">
        <f>SIMPLvolumes!AW471*SUM(SIMPLvolumes!Z471:AJ471)/3.125</f>
        <v>0</v>
      </c>
      <c r="K440" s="308" t="str">
        <f>SIMPLvolumes!AV471</f>
        <v/>
      </c>
    </row>
    <row r="441">
      <c r="B441" s="308">
        <f>SIMPLvolumes!AP472*SUM(SIMPLvolumes!Z472:AJ472)</f>
        <v>0</v>
      </c>
      <c r="C441" s="308">
        <f>SIMPLvolumes!AQ472*SUM(SIMPLvolumes!Z472:AJ472)</f>
        <v>0</v>
      </c>
      <c r="D441" s="308">
        <f>SIMPLvolumes!AR472*SUM(SIMPLvolumes!Z472:AJ472)</f>
        <v>0</v>
      </c>
      <c r="E441" s="308">
        <f>SIMPLvolumes!AS472*SUM(SIMPLvolumes!Z472:AJ472)</f>
        <v>0</v>
      </c>
      <c r="F441" s="308">
        <f>SIMPLvolumes!AT472*SUM(SIMPLvolumes!Z472:AJ472)</f>
        <v>0</v>
      </c>
      <c r="G441" s="308">
        <f>SIMPLvolumes!AU472*SUM(SIMPLvolumes!Z472:AJ472)</f>
        <v>0</v>
      </c>
      <c r="H441" s="308">
        <f t="shared" si="4"/>
        <v>0</v>
      </c>
      <c r="I441" s="308">
        <f t="shared" si="5"/>
        <v>0</v>
      </c>
      <c r="J441" s="308">
        <f>SIMPLvolumes!AW472*SUM(SIMPLvolumes!Z472:AJ472)/3.125</f>
        <v>0</v>
      </c>
      <c r="K441" s="308" t="str">
        <f>SIMPLvolumes!AV472</f>
        <v/>
      </c>
    </row>
    <row r="442">
      <c r="B442" s="308">
        <f>SIMPLvolumes!AP473*SUM(SIMPLvolumes!Z473:AJ473)</f>
        <v>0</v>
      </c>
      <c r="C442" s="308">
        <f>SIMPLvolumes!AQ473*SUM(SIMPLvolumes!Z473:AJ473)</f>
        <v>0</v>
      </c>
      <c r="D442" s="308">
        <f>SIMPLvolumes!AR473*SUM(SIMPLvolumes!Z473:AJ473)</f>
        <v>0</v>
      </c>
      <c r="E442" s="308">
        <f>SIMPLvolumes!AS473*SUM(SIMPLvolumes!Z473:AJ473)</f>
        <v>0</v>
      </c>
      <c r="F442" s="308">
        <f>SIMPLvolumes!AT473*SUM(SIMPLvolumes!Z473:AJ473)</f>
        <v>0</v>
      </c>
      <c r="G442" s="308">
        <f>SIMPLvolumes!AU473*SUM(SIMPLvolumes!Z473:AJ473)</f>
        <v>0</v>
      </c>
      <c r="H442" s="308">
        <f t="shared" si="4"/>
        <v>0</v>
      </c>
      <c r="I442" s="308">
        <f t="shared" si="5"/>
        <v>0</v>
      </c>
      <c r="J442" s="308">
        <f>SIMPLvolumes!AW473*SUM(SIMPLvolumes!Z473:AJ473)/3.125</f>
        <v>0</v>
      </c>
      <c r="K442" s="308" t="str">
        <f>SIMPLvolumes!AV473</f>
        <v/>
      </c>
    </row>
    <row r="443">
      <c r="B443" s="308">
        <f>SIMPLvolumes!AP474*SUM(SIMPLvolumes!Z474:AJ474)</f>
        <v>0</v>
      </c>
      <c r="C443" s="308">
        <f>SIMPLvolumes!AQ474*SUM(SIMPLvolumes!Z474:AJ474)</f>
        <v>0</v>
      </c>
      <c r="D443" s="308">
        <f>SIMPLvolumes!AR474*SUM(SIMPLvolumes!Z474:AJ474)</f>
        <v>0</v>
      </c>
      <c r="E443" s="308">
        <f>SIMPLvolumes!AS474*SUM(SIMPLvolumes!Z474:AJ474)</f>
        <v>0</v>
      </c>
      <c r="F443" s="308">
        <f>SIMPLvolumes!AT474*SUM(SIMPLvolumes!Z474:AJ474)</f>
        <v>0</v>
      </c>
      <c r="G443" s="308">
        <f>SIMPLvolumes!AU474*SUM(SIMPLvolumes!Z474:AJ474)</f>
        <v>0</v>
      </c>
      <c r="H443" s="308">
        <f t="shared" si="4"/>
        <v>0</v>
      </c>
      <c r="I443" s="308">
        <f t="shared" si="5"/>
        <v>0</v>
      </c>
      <c r="J443" s="308">
        <f>SIMPLvolumes!AW474*SUM(SIMPLvolumes!Z474:AJ474)/3.125</f>
        <v>0</v>
      </c>
      <c r="K443" s="308" t="str">
        <f>SIMPLvolumes!AV474</f>
        <v/>
      </c>
    </row>
    <row r="444">
      <c r="B444" s="308">
        <f>SIMPLvolumes!AP475*SUM(SIMPLvolumes!Z475:AJ475)</f>
        <v>0</v>
      </c>
      <c r="C444" s="308">
        <f>SIMPLvolumes!AQ475*SUM(SIMPLvolumes!Z475:AJ475)</f>
        <v>0</v>
      </c>
      <c r="D444" s="308">
        <f>SIMPLvolumes!AR475*SUM(SIMPLvolumes!Z475:AJ475)</f>
        <v>0</v>
      </c>
      <c r="E444" s="308">
        <f>SIMPLvolumes!AS475*SUM(SIMPLvolumes!Z475:AJ475)</f>
        <v>0</v>
      </c>
      <c r="F444" s="308">
        <f>SIMPLvolumes!AT475*SUM(SIMPLvolumes!Z475:AJ475)</f>
        <v>0</v>
      </c>
      <c r="G444" s="308">
        <f>SIMPLvolumes!AU475*SUM(SIMPLvolumes!Z475:AJ475)</f>
        <v>0</v>
      </c>
      <c r="H444" s="308">
        <f t="shared" si="4"/>
        <v>0</v>
      </c>
      <c r="I444" s="308">
        <f t="shared" si="5"/>
        <v>0</v>
      </c>
      <c r="J444" s="308">
        <f>SIMPLvolumes!AW475*SUM(SIMPLvolumes!Z475:AJ475)/3.125</f>
        <v>0</v>
      </c>
      <c r="K444" s="308" t="str">
        <f>SIMPLvolumes!AV475</f>
        <v/>
      </c>
    </row>
    <row r="445">
      <c r="B445" s="308">
        <f>SIMPLvolumes!AP476*SUM(SIMPLvolumes!Z476:AJ476)</f>
        <v>0</v>
      </c>
      <c r="C445" s="308">
        <f>SIMPLvolumes!AQ476*SUM(SIMPLvolumes!Z476:AJ476)</f>
        <v>0</v>
      </c>
      <c r="D445" s="308">
        <f>SIMPLvolumes!AR476*SUM(SIMPLvolumes!Z476:AJ476)</f>
        <v>0</v>
      </c>
      <c r="E445" s="308">
        <f>SIMPLvolumes!AS476*SUM(SIMPLvolumes!Z476:AJ476)</f>
        <v>0</v>
      </c>
      <c r="F445" s="308">
        <f>SIMPLvolumes!AT476*SUM(SIMPLvolumes!Z476:AJ476)</f>
        <v>0</v>
      </c>
      <c r="G445" s="308">
        <f>SIMPLvolumes!AU476*SUM(SIMPLvolumes!Z476:AJ476)</f>
        <v>0</v>
      </c>
      <c r="H445" s="308">
        <f t="shared" si="4"/>
        <v>0</v>
      </c>
      <c r="I445" s="308">
        <f t="shared" si="5"/>
        <v>0</v>
      </c>
      <c r="J445" s="308">
        <f>SIMPLvolumes!AW476*SUM(SIMPLvolumes!Z476:AJ476)/3.125</f>
        <v>0</v>
      </c>
      <c r="K445" s="308" t="str">
        <f>SIMPLvolumes!AV476</f>
        <v/>
      </c>
    </row>
    <row r="446">
      <c r="B446" s="308">
        <f>SIMPLvolumes!AP477*SUM(SIMPLvolumes!Z477:AJ477)</f>
        <v>0</v>
      </c>
      <c r="C446" s="308">
        <f>SIMPLvolumes!AQ477*SUM(SIMPLvolumes!Z477:AJ477)</f>
        <v>0</v>
      </c>
      <c r="D446" s="308">
        <f>SIMPLvolumes!AR477*SUM(SIMPLvolumes!Z477:AJ477)</f>
        <v>0</v>
      </c>
      <c r="E446" s="308">
        <f>SIMPLvolumes!AS477*SUM(SIMPLvolumes!Z477:AJ477)</f>
        <v>0</v>
      </c>
      <c r="F446" s="308">
        <f>SIMPLvolumes!AT477*SUM(SIMPLvolumes!Z477:AJ477)</f>
        <v>0</v>
      </c>
      <c r="G446" s="308">
        <f>SIMPLvolumes!AU477*SUM(SIMPLvolumes!Z477:AJ477)</f>
        <v>0</v>
      </c>
      <c r="H446" s="308">
        <f t="shared" si="4"/>
        <v>0</v>
      </c>
      <c r="I446" s="308">
        <f t="shared" si="5"/>
        <v>0</v>
      </c>
      <c r="J446" s="308">
        <f>SIMPLvolumes!AW477*SUM(SIMPLvolumes!Z477:AJ477)/3.125</f>
        <v>0</v>
      </c>
      <c r="K446" s="308" t="str">
        <f>SIMPLvolumes!AV477</f>
        <v/>
      </c>
    </row>
    <row r="447">
      <c r="B447" s="308">
        <f>SIMPLvolumes!AP478*SUM(SIMPLvolumes!Z478:AJ478)</f>
        <v>0</v>
      </c>
      <c r="C447" s="308">
        <f>SIMPLvolumes!AQ478*SUM(SIMPLvolumes!Z478:AJ478)</f>
        <v>0</v>
      </c>
      <c r="D447" s="308">
        <f>SIMPLvolumes!AR478*SUM(SIMPLvolumes!Z478:AJ478)</f>
        <v>0</v>
      </c>
      <c r="E447" s="308">
        <f>SIMPLvolumes!AS478*SUM(SIMPLvolumes!Z478:AJ478)</f>
        <v>0</v>
      </c>
      <c r="F447" s="308">
        <f>SIMPLvolumes!AT478*SUM(SIMPLvolumes!Z478:AJ478)</f>
        <v>0</v>
      </c>
      <c r="G447" s="308">
        <f>SIMPLvolumes!AU478*SUM(SIMPLvolumes!Z478:AJ478)</f>
        <v>0</v>
      </c>
      <c r="H447" s="308">
        <f t="shared" si="4"/>
        <v>0</v>
      </c>
      <c r="I447" s="308">
        <f t="shared" si="5"/>
        <v>0</v>
      </c>
      <c r="J447" s="308">
        <f>SIMPLvolumes!AW478*SUM(SIMPLvolumes!Z478:AJ478)/3.125</f>
        <v>0</v>
      </c>
      <c r="K447" s="308" t="str">
        <f>SIMPLvolumes!AV478</f>
        <v/>
      </c>
    </row>
    <row r="448">
      <c r="B448" s="308">
        <f>SIMPLvolumes!AP479*SUM(SIMPLvolumes!Z479:AJ479)</f>
        <v>0</v>
      </c>
      <c r="C448" s="308">
        <f>SIMPLvolumes!AQ479*SUM(SIMPLvolumes!Z479:AJ479)</f>
        <v>0</v>
      </c>
      <c r="D448" s="308">
        <f>SIMPLvolumes!AR479*SUM(SIMPLvolumes!Z479:AJ479)</f>
        <v>0</v>
      </c>
      <c r="E448" s="308">
        <f>SIMPLvolumes!AS479*SUM(SIMPLvolumes!Z479:AJ479)</f>
        <v>0</v>
      </c>
      <c r="F448" s="308">
        <f>SIMPLvolumes!AT479*SUM(SIMPLvolumes!Z479:AJ479)</f>
        <v>0</v>
      </c>
      <c r="G448" s="308">
        <f>SIMPLvolumes!AU479*SUM(SIMPLvolumes!Z479:AJ479)</f>
        <v>0</v>
      </c>
      <c r="H448" s="308">
        <f t="shared" si="4"/>
        <v>0</v>
      </c>
      <c r="I448" s="308">
        <f t="shared" si="5"/>
        <v>0</v>
      </c>
      <c r="J448" s="308">
        <f>SIMPLvolumes!AW479*SUM(SIMPLvolumes!Z479:AJ479)/3.125</f>
        <v>0</v>
      </c>
      <c r="K448" s="308" t="str">
        <f>SIMPLvolumes!AV479</f>
        <v/>
      </c>
    </row>
    <row r="449">
      <c r="B449" s="308">
        <f>SIMPLvolumes!AP480*SUM(SIMPLvolumes!Z480:AJ480)</f>
        <v>0</v>
      </c>
      <c r="C449" s="308">
        <f>SIMPLvolumes!AQ480*SUM(SIMPLvolumes!Z480:AJ480)</f>
        <v>0</v>
      </c>
      <c r="D449" s="308">
        <f>SIMPLvolumes!AR480*SUM(SIMPLvolumes!Z480:AJ480)</f>
        <v>0</v>
      </c>
      <c r="E449" s="308">
        <f>SIMPLvolumes!AS480*SUM(SIMPLvolumes!Z480:AJ480)</f>
        <v>0</v>
      </c>
      <c r="F449" s="308">
        <f>SIMPLvolumes!AT480*SUM(SIMPLvolumes!Z480:AJ480)</f>
        <v>0</v>
      </c>
      <c r="G449" s="308">
        <f>SIMPLvolumes!AU480*SUM(SIMPLvolumes!Z480:AJ480)</f>
        <v>0</v>
      </c>
      <c r="H449" s="308">
        <f t="shared" si="4"/>
        <v>0</v>
      </c>
      <c r="I449" s="308">
        <f t="shared" si="5"/>
        <v>0</v>
      </c>
      <c r="J449" s="308">
        <f>SIMPLvolumes!AW480*SUM(SIMPLvolumes!Z480:AJ480)/3.125</f>
        <v>0</v>
      </c>
      <c r="K449" s="308" t="str">
        <f>SIMPLvolumes!AV480</f>
        <v/>
      </c>
    </row>
    <row r="450">
      <c r="B450" s="308">
        <f>SIMPLvolumes!AP481*SUM(SIMPLvolumes!Z481:AJ481)</f>
        <v>0</v>
      </c>
      <c r="C450" s="308">
        <f>SIMPLvolumes!AQ481*SUM(SIMPLvolumes!Z481:AJ481)</f>
        <v>0</v>
      </c>
      <c r="D450" s="308">
        <f>SIMPLvolumes!AR481*SUM(SIMPLvolumes!Z481:AJ481)</f>
        <v>0</v>
      </c>
      <c r="E450" s="308">
        <f>SIMPLvolumes!AS481*SUM(SIMPLvolumes!Z481:AJ481)</f>
        <v>0</v>
      </c>
      <c r="F450" s="308">
        <f>SIMPLvolumes!AT481*SUM(SIMPLvolumes!Z481:AJ481)</f>
        <v>0</v>
      </c>
      <c r="G450" s="308">
        <f>SIMPLvolumes!AU481*SUM(SIMPLvolumes!Z481:AJ481)</f>
        <v>0</v>
      </c>
      <c r="H450" s="308">
        <f t="shared" si="4"/>
        <v>0</v>
      </c>
      <c r="I450" s="308">
        <f t="shared" si="5"/>
        <v>0</v>
      </c>
      <c r="J450" s="308">
        <f>SIMPLvolumes!AW481*SUM(SIMPLvolumes!Z481:AJ481)/3.125</f>
        <v>0</v>
      </c>
      <c r="K450" s="308" t="str">
        <f>SIMPLvolumes!AV481</f>
        <v/>
      </c>
    </row>
    <row r="451">
      <c r="B451" s="308">
        <f>SIMPLvolumes!AP482*SUM(SIMPLvolumes!Z482:AJ482)</f>
        <v>0</v>
      </c>
      <c r="C451" s="308">
        <f>SIMPLvolumes!AQ482*SUM(SIMPLvolumes!Z482:AJ482)</f>
        <v>0</v>
      </c>
      <c r="D451" s="308">
        <f>SIMPLvolumes!AR482*SUM(SIMPLvolumes!Z482:AJ482)</f>
        <v>0</v>
      </c>
      <c r="E451" s="308">
        <f>SIMPLvolumes!AS482*SUM(SIMPLvolumes!Z482:AJ482)</f>
        <v>0</v>
      </c>
      <c r="F451" s="308">
        <f>SIMPLvolumes!AT482*SUM(SIMPLvolumes!Z482:AJ482)</f>
        <v>0</v>
      </c>
      <c r="G451" s="308">
        <f>SIMPLvolumes!AU482*SUM(SIMPLvolumes!Z482:AJ482)</f>
        <v>0</v>
      </c>
      <c r="H451" s="308">
        <f t="shared" si="4"/>
        <v>0</v>
      </c>
      <c r="I451" s="308">
        <f t="shared" si="5"/>
        <v>0</v>
      </c>
      <c r="J451" s="308">
        <f>SIMPLvolumes!AW482*SUM(SIMPLvolumes!Z482:AJ482)/3.125</f>
        <v>0</v>
      </c>
      <c r="K451" s="308" t="str">
        <f>SIMPLvolumes!AV482</f>
        <v/>
      </c>
    </row>
    <row r="452">
      <c r="B452" s="308">
        <f>SIMPLvolumes!AP483*SUM(SIMPLvolumes!Z483:AJ483)</f>
        <v>0</v>
      </c>
      <c r="C452" s="308">
        <f>SIMPLvolumes!AQ483*SUM(SIMPLvolumes!Z483:AJ483)</f>
        <v>0</v>
      </c>
      <c r="D452" s="308">
        <f>SIMPLvolumes!AR483*SUM(SIMPLvolumes!Z483:AJ483)</f>
        <v>0</v>
      </c>
      <c r="E452" s="308">
        <f>SIMPLvolumes!AS483*SUM(SIMPLvolumes!Z483:AJ483)</f>
        <v>0</v>
      </c>
      <c r="F452" s="308">
        <f>SIMPLvolumes!AT483*SUM(SIMPLvolumes!Z483:AJ483)</f>
        <v>0</v>
      </c>
      <c r="G452" s="308">
        <f>SIMPLvolumes!AU483*SUM(SIMPLvolumes!Z483:AJ483)</f>
        <v>0</v>
      </c>
      <c r="H452" s="308">
        <f t="shared" si="4"/>
        <v>0</v>
      </c>
      <c r="I452" s="308">
        <f t="shared" si="5"/>
        <v>0</v>
      </c>
      <c r="J452" s="308">
        <f>SIMPLvolumes!AW483*SUM(SIMPLvolumes!Z483:AJ483)/3.125</f>
        <v>0</v>
      </c>
      <c r="K452" s="308" t="str">
        <f>SIMPLvolumes!AV483</f>
        <v/>
      </c>
    </row>
  </sheetData>
  <printOptions/>
  <pageMargins bottom="1.0" footer="0.0" header="0.0" left="0.75" right="0.75" top="1.0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